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linkaudit/Documents/3_Clienti LKA consulenza/5_Policlinico via la loggia/08-09-2025/"/>
    </mc:Choice>
  </mc:AlternateContent>
  <xr:revisionPtr revIDLastSave="0" documentId="13_ncr:1_{D3595EC9-B5D1-5A46-82BC-D026E9308D67}" xr6:coauthVersionLast="47" xr6:coauthVersionMax="47" xr10:uidLastSave="{00000000-0000-0000-0000-000000000000}"/>
  <bookViews>
    <workbookView xWindow="440" yWindow="500" windowWidth="28800" windowHeight="16260" activeTab="16" xr2:uid="{0F8B7057-E5D0-45E2-A7D7-3B6E77F9FE50}"/>
  </bookViews>
  <sheets>
    <sheet name="Vista Cliente" sheetId="6" state="hidden" r:id="rId1"/>
    <sheet name="Vista Generale" sheetId="1" state="hidden" r:id="rId2"/>
    <sheet name="Matrice interazione" sheetId="9" state="hidden" r:id="rId3"/>
    <sheet name="100_Accettazione e Mantenimento" sheetId="8" state="hidden" r:id="rId4"/>
    <sheet name="TEAM (151)" sheetId="10" state="hidden" r:id="rId5"/>
    <sheet name="500_Budget" sheetId="15" state="hidden" r:id="rId6"/>
    <sheet name="201_Conferma di indipendenza" sheetId="11" state="hidden" r:id="rId7"/>
    <sheet name="WP 1501" sheetId="12" state="hidden" r:id="rId8"/>
    <sheet name="WP 1502" sheetId="13" state="hidden" r:id="rId9"/>
    <sheet name="WP 1503" sheetId="14" state="hidden" r:id="rId10"/>
    <sheet name="7.1 (Area Generale - A)" sheetId="33" r:id="rId11"/>
    <sheet name="7.2 (Area Immobilizzazioni - D)" sheetId="47" r:id="rId12"/>
    <sheet name="7.3 (Area Rimanenze E)" sheetId="50" r:id="rId13"/>
    <sheet name="7.5 (Area Disp. Liquide G) " sheetId="54" r:id="rId14"/>
    <sheet name="7.6 (Patrimonio Netto H)" sheetId="56" r:id="rId15"/>
    <sheet name="7.7 (Area Debiti e Costi I) " sheetId="58" r:id="rId16"/>
    <sheet name="7.4 (Area Crediti e Ricavi F)  " sheetId="52" r:id="rId17"/>
    <sheet name="Foglio4" sheetId="48" state="hidden" r:id="rId18"/>
    <sheet name="Vista di dettaglio" sheetId="5" state="hidden" r:id="rId19"/>
    <sheet name="Struttura WP" sheetId="4" state="hidden" r:id="rId20"/>
    <sheet name="Foglio2" sheetId="7" state="hidden" r:id="rId21"/>
  </sheets>
  <definedNames>
    <definedName name="_xlnm.Print_Area" localSheetId="12">'7.3 (Area Rimanenze E)'!$A$1:$D$51</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15" l="1"/>
  <c r="M21" i="15"/>
  <c r="K21" i="15"/>
  <c r="J21" i="15"/>
  <c r="I21" i="15"/>
  <c r="H21" i="15"/>
  <c r="L20" i="15"/>
  <c r="N20" i="15"/>
  <c r="L19" i="15"/>
  <c r="N19" i="15"/>
  <c r="F20" i="15"/>
  <c r="E20" i="15"/>
  <c r="D20" i="15"/>
  <c r="F19" i="15"/>
  <c r="E19" i="15"/>
  <c r="D19" i="15"/>
  <c r="L18" i="15"/>
  <c r="N18" i="15"/>
  <c r="L17" i="15"/>
  <c r="L16" i="15"/>
  <c r="L21" i="15"/>
  <c r="N17" i="15"/>
  <c r="N16" i="15"/>
  <c r="N21" i="15"/>
  <c r="F18" i="15"/>
  <c r="E18" i="15"/>
  <c r="D18" i="15"/>
  <c r="F17" i="15"/>
  <c r="E17" i="15"/>
  <c r="D17" i="15"/>
  <c r="F16" i="15"/>
  <c r="E16" i="15"/>
  <c r="D16" i="15"/>
  <c r="C6" i="13"/>
  <c r="N27" i="13"/>
  <c r="N28" i="13"/>
  <c r="N29" i="13"/>
  <c r="E85" i="13"/>
  <c r="N62" i="13"/>
  <c r="N61" i="13"/>
  <c r="N60" i="13"/>
  <c r="N58" i="13"/>
  <c r="N59" i="13"/>
  <c r="G85" i="13"/>
  <c r="N52" i="13"/>
  <c r="N51" i="13"/>
  <c r="N50" i="13"/>
  <c r="N49" i="13"/>
  <c r="N48" i="13"/>
  <c r="N47" i="13"/>
  <c r="N46" i="13"/>
  <c r="N45" i="13"/>
  <c r="N44" i="13"/>
  <c r="N43" i="13"/>
  <c r="N42" i="13"/>
  <c r="N41" i="13"/>
  <c r="N34" i="13"/>
  <c r="N35" i="13"/>
  <c r="N36" i="13"/>
  <c r="N37" i="13"/>
  <c r="F85" i="13"/>
  <c r="L62" i="13"/>
  <c r="M62" i="13"/>
  <c r="L61" i="13"/>
  <c r="L60" i="13"/>
  <c r="L59" i="13"/>
  <c r="M59" i="13"/>
  <c r="L58" i="13"/>
  <c r="M58" i="13"/>
  <c r="M60" i="13"/>
  <c r="M61" i="13"/>
  <c r="G83" i="13"/>
  <c r="I66" i="13" a="1"/>
  <c r="I66" i="13"/>
  <c r="H62" i="13"/>
  <c r="H61" i="13"/>
  <c r="H60" i="13"/>
  <c r="H59" i="13"/>
  <c r="L41" i="13"/>
  <c r="A52" i="13"/>
  <c r="M41" i="13"/>
  <c r="L37" i="13"/>
  <c r="L36" i="13"/>
  <c r="A37" i="13"/>
  <c r="M36" i="13"/>
  <c r="L35" i="13"/>
  <c r="M35" i="13"/>
  <c r="L34" i="13"/>
  <c r="H52" i="13"/>
  <c r="H51" i="13"/>
  <c r="H50" i="13"/>
  <c r="H49" i="13"/>
  <c r="H48" i="13"/>
  <c r="H47" i="13"/>
  <c r="H46" i="13"/>
  <c r="H45" i="13"/>
  <c r="H44" i="13"/>
  <c r="H43" i="13"/>
  <c r="H42" i="13"/>
  <c r="L52" i="13"/>
  <c r="M52" i="13"/>
  <c r="L51" i="13"/>
  <c r="M51" i="13"/>
  <c r="L50" i="13"/>
  <c r="M50" i="13"/>
  <c r="L49" i="13"/>
  <c r="M49" i="13"/>
  <c r="L48" i="13"/>
  <c r="M48" i="13"/>
  <c r="L47" i="13"/>
  <c r="M47" i="13"/>
  <c r="L46" i="13"/>
  <c r="M46" i="13"/>
  <c r="L45" i="13"/>
  <c r="M45" i="13"/>
  <c r="L44" i="13"/>
  <c r="M44" i="13"/>
  <c r="L43" i="13"/>
  <c r="M43" i="13"/>
  <c r="L42" i="13"/>
  <c r="M42" i="13"/>
  <c r="M34" i="13"/>
  <c r="L29" i="13"/>
  <c r="M29" i="13"/>
  <c r="L28" i="13"/>
  <c r="M28" i="13"/>
  <c r="L27" i="13"/>
  <c r="M27" i="13"/>
  <c r="E83" i="13"/>
  <c r="G66" i="13" a="1"/>
  <c r="G66" i="13"/>
  <c r="H58" i="13"/>
  <c r="H41" i="13"/>
  <c r="H37" i="13"/>
  <c r="H36" i="13"/>
  <c r="H35" i="13"/>
  <c r="H34" i="13"/>
  <c r="H29" i="13"/>
  <c r="H28" i="13"/>
  <c r="H27" i="13"/>
  <c r="N96" i="12"/>
  <c r="N95" i="12"/>
  <c r="N94" i="12"/>
  <c r="N93" i="12"/>
  <c r="N88" i="12"/>
  <c r="N87" i="12"/>
  <c r="N80" i="12"/>
  <c r="N78" i="12"/>
  <c r="N79" i="12"/>
  <c r="N81" i="12"/>
  <c r="N82" i="12"/>
  <c r="N83" i="12"/>
  <c r="N84" i="12"/>
  <c r="N85" i="12"/>
  <c r="N86" i="12"/>
  <c r="G119" i="12"/>
  <c r="N74" i="12"/>
  <c r="N73" i="12"/>
  <c r="N72" i="12"/>
  <c r="N66" i="12"/>
  <c r="N67" i="12"/>
  <c r="N68" i="12"/>
  <c r="N61" i="12"/>
  <c r="N62" i="12"/>
  <c r="N51" i="12"/>
  <c r="N52" i="12"/>
  <c r="N53" i="12"/>
  <c r="N54" i="12"/>
  <c r="N55" i="12"/>
  <c r="N56" i="12"/>
  <c r="N57" i="12"/>
  <c r="F119" i="12"/>
  <c r="N44" i="12"/>
  <c r="N45" i="12"/>
  <c r="N46" i="12"/>
  <c r="N47" i="12"/>
  <c r="N37" i="12"/>
  <c r="N38" i="12"/>
  <c r="N39" i="12"/>
  <c r="N40" i="12"/>
  <c r="N27" i="12"/>
  <c r="N28" i="12"/>
  <c r="N29" i="12"/>
  <c r="N30" i="12"/>
  <c r="N31" i="12"/>
  <c r="N32" i="12"/>
  <c r="N33" i="12"/>
  <c r="E119" i="12"/>
  <c r="I106" i="12" a="1"/>
  <c r="I106" i="12"/>
  <c r="I105" i="12" a="1"/>
  <c r="I105" i="12"/>
  <c r="I104" i="12" a="1"/>
  <c r="I104" i="12"/>
  <c r="L78" i="12"/>
  <c r="A88" i="12"/>
  <c r="M78" i="12"/>
  <c r="L79" i="12"/>
  <c r="M79" i="12"/>
  <c r="L80" i="12"/>
  <c r="M80" i="12"/>
  <c r="L81" i="12"/>
  <c r="M81" i="12"/>
  <c r="L82" i="12"/>
  <c r="M82" i="12"/>
  <c r="L83" i="12"/>
  <c r="M83" i="12"/>
  <c r="L84" i="12"/>
  <c r="M84" i="12"/>
  <c r="L85" i="12"/>
  <c r="M85" i="12"/>
  <c r="L86" i="12"/>
  <c r="M86" i="12"/>
  <c r="L87" i="12"/>
  <c r="M87" i="12"/>
  <c r="L88" i="12"/>
  <c r="M88" i="12"/>
  <c r="L93" i="12"/>
  <c r="A96" i="12"/>
  <c r="M93" i="12"/>
  <c r="L94" i="12"/>
  <c r="M94" i="12"/>
  <c r="L95" i="12"/>
  <c r="M95" i="12"/>
  <c r="L96" i="12"/>
  <c r="M96" i="12"/>
  <c r="L66" i="12"/>
  <c r="A68" i="12"/>
  <c r="M66" i="12"/>
  <c r="L67" i="12"/>
  <c r="M67" i="12"/>
  <c r="L51" i="12"/>
  <c r="A57" i="12"/>
  <c r="M51" i="12"/>
  <c r="L52" i="12"/>
  <c r="M52" i="12"/>
  <c r="L53" i="12"/>
  <c r="M53" i="12"/>
  <c r="L54" i="12"/>
  <c r="M54" i="12"/>
  <c r="L55" i="12"/>
  <c r="M55" i="12"/>
  <c r="L56" i="12"/>
  <c r="M56" i="12"/>
  <c r="L57" i="12"/>
  <c r="M57" i="12"/>
  <c r="L61" i="12"/>
  <c r="A62" i="12"/>
  <c r="M61" i="12"/>
  <c r="L62" i="12"/>
  <c r="M62" i="12"/>
  <c r="L68" i="12"/>
  <c r="M68" i="12"/>
  <c r="L72" i="12"/>
  <c r="A74" i="12"/>
  <c r="L73" i="12"/>
  <c r="M73" i="12"/>
  <c r="M72" i="12"/>
  <c r="L74" i="12"/>
  <c r="M74" i="12"/>
  <c r="L27" i="12"/>
  <c r="A33" i="12"/>
  <c r="L31" i="12"/>
  <c r="M31" i="12"/>
  <c r="M27" i="12"/>
  <c r="L28" i="12"/>
  <c r="L29" i="12"/>
  <c r="M29" i="12"/>
  <c r="L30" i="12"/>
  <c r="M30" i="12"/>
  <c r="L32" i="12"/>
  <c r="M32" i="12"/>
  <c r="L33" i="12"/>
  <c r="L37" i="12"/>
  <c r="A40" i="12"/>
  <c r="L39" i="12"/>
  <c r="M39" i="12"/>
  <c r="M37" i="12"/>
  <c r="L38" i="12"/>
  <c r="M38" i="12"/>
  <c r="L40" i="12"/>
  <c r="M40" i="12"/>
  <c r="L44" i="12"/>
  <c r="A47" i="12"/>
  <c r="L46" i="12"/>
  <c r="M46" i="12"/>
  <c r="M44" i="12"/>
  <c r="L45" i="12"/>
  <c r="M45" i="12"/>
  <c r="L47" i="12"/>
  <c r="M47" i="12"/>
  <c r="H96" i="12"/>
  <c r="H95" i="12"/>
  <c r="H94" i="12"/>
  <c r="H93" i="12"/>
  <c r="H88" i="12"/>
  <c r="H87" i="12"/>
  <c r="H86" i="12"/>
  <c r="H85" i="12"/>
  <c r="H84" i="12"/>
  <c r="H83" i="12"/>
  <c r="H82" i="12"/>
  <c r="H81" i="12"/>
  <c r="H80" i="12"/>
  <c r="H79" i="12"/>
  <c r="H78" i="12"/>
  <c r="H74" i="12"/>
  <c r="H73" i="12"/>
  <c r="H72" i="12"/>
  <c r="H68" i="12"/>
  <c r="H67" i="12"/>
  <c r="H66" i="12"/>
  <c r="H62" i="12"/>
  <c r="H61" i="12"/>
  <c r="H57" i="12"/>
  <c r="H56" i="12"/>
  <c r="H55" i="12"/>
  <c r="H54" i="12"/>
  <c r="H53" i="12"/>
  <c r="H52" i="12"/>
  <c r="H51" i="12"/>
  <c r="H47" i="12"/>
  <c r="H46" i="12"/>
  <c r="H45" i="12"/>
  <c r="H44" i="12"/>
  <c r="H40" i="12"/>
  <c r="H39" i="12"/>
  <c r="H38" i="12"/>
  <c r="H37" i="12"/>
  <c r="H33" i="12"/>
  <c r="H32" i="12"/>
  <c r="H31" i="12"/>
  <c r="H30" i="12"/>
  <c r="H29" i="12"/>
  <c r="H28" i="12"/>
  <c r="H27" i="12"/>
  <c r="H8" i="11"/>
  <c r="E8" i="11"/>
  <c r="D8" i="11"/>
  <c r="K3" i="8"/>
  <c r="D2" i="8"/>
  <c r="H29" i="5"/>
  <c r="E26" i="4"/>
  <c r="E25" i="4"/>
  <c r="H6" i="5"/>
  <c r="F117" i="12"/>
  <c r="H100" i="12" a="1"/>
  <c r="H100" i="12"/>
  <c r="G117" i="12"/>
  <c r="I100" i="12" a="1"/>
  <c r="I100" i="12"/>
  <c r="M28" i="12"/>
  <c r="M33" i="12"/>
  <c r="E117" i="12"/>
  <c r="G100" i="12" a="1"/>
  <c r="G100" i="12"/>
  <c r="M37" i="13"/>
  <c r="F83" i="13"/>
  <c r="H66" i="13" a="1"/>
  <c r="H66" i="13"/>
  <c r="H85" i="13"/>
  <c r="H84" i="13"/>
  <c r="I69" i="13" a="1"/>
  <c r="I69" i="13"/>
  <c r="H119" i="12"/>
  <c r="H118" i="12"/>
  <c r="I103" i="12" a="1"/>
  <c r="I103" i="12"/>
  <c r="C6" i="14"/>
  <c r="C6"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<sst xmlns="http://schemas.openxmlformats.org/spreadsheetml/2006/main" count="2663" uniqueCount="1085">
  <si>
    <t>Vista Menu</t>
  </si>
  <si>
    <t>NOME CLIENTE</t>
  </si>
  <si>
    <t>ANNO DI REVISIONE</t>
  </si>
  <si>
    <t>Audit File</t>
  </si>
  <si>
    <t>Team</t>
  </si>
  <si>
    <t>Differenze di revisione</t>
  </si>
  <si>
    <t>Dichiarazioni Fiscali</t>
  </si>
  <si>
    <t>Guide e best pratics</t>
  </si>
  <si>
    <t>Rischi identificati</t>
  </si>
  <si>
    <t>Menu sezioni</t>
  </si>
  <si>
    <t>-</t>
  </si>
  <si>
    <t>Accettazione e continuazione incarico</t>
  </si>
  <si>
    <t>Ref PR</t>
  </si>
  <si>
    <t>Team di lavoro</t>
  </si>
  <si>
    <t>Attività della società e del settore in cui opera</t>
  </si>
  <si>
    <t>Fornitori di servizi con impatto sulla strategia di revisione</t>
  </si>
  <si>
    <t>Lettera di incarico firmata</t>
  </si>
  <si>
    <t>Conferma individuale di indipendenza</t>
  </si>
  <si>
    <t>Budget Tecnico</t>
  </si>
  <si>
    <t>Accettazione e mantenimento</t>
  </si>
  <si>
    <t>Pianificazione e strategia di audit</t>
  </si>
  <si>
    <t>Controllo contabile periodico</t>
  </si>
  <si>
    <t>Esecuzione attività di controllo</t>
  </si>
  <si>
    <t>Data relazione</t>
  </si>
  <si>
    <t>Data archiviazione</t>
  </si>
  <si>
    <t>Elenco allegati</t>
  </si>
  <si>
    <t>Controllo di qualità</t>
  </si>
  <si>
    <t>Analisi preliminare bilancio ed indicatori</t>
  </si>
  <si>
    <t>completato</t>
  </si>
  <si>
    <t>✓</t>
  </si>
  <si>
    <t>✗</t>
  </si>
  <si>
    <t>⎈</t>
  </si>
  <si>
    <t>►</t>
  </si>
  <si>
    <t>copyrigh by XXXXXX</t>
  </si>
  <si>
    <t>🔼</t>
  </si>
  <si>
    <t>Status</t>
  </si>
  <si>
    <t>Assegnato a</t>
  </si>
  <si>
    <t>E.Gagliano</t>
  </si>
  <si>
    <t>ISA 200</t>
  </si>
  <si>
    <t>D.Merlino</t>
  </si>
  <si>
    <t>Review</t>
  </si>
  <si>
    <t>✅</t>
  </si>
  <si>
    <t>Nome Cliente</t>
  </si>
  <si>
    <t xml:space="preserve">Bilancio al </t>
  </si>
  <si>
    <t>R.Agnello</t>
  </si>
  <si>
    <t>Alto</t>
  </si>
  <si>
    <t>Medio</t>
  </si>
  <si>
    <t>Basso</t>
  </si>
  <si>
    <t>QR</t>
  </si>
  <si>
    <t>R</t>
  </si>
  <si>
    <t>E</t>
  </si>
  <si>
    <t>Rischio individuato</t>
  </si>
  <si>
    <t>Conclusioni</t>
  </si>
  <si>
    <t>X</t>
  </si>
  <si>
    <t>Note</t>
  </si>
  <si>
    <t>Stampa</t>
  </si>
  <si>
    <t>Check data</t>
  </si>
  <si>
    <t>Vista apposita di controllo</t>
  </si>
  <si>
    <t>data completamento</t>
  </si>
  <si>
    <t>Data Relazione</t>
  </si>
  <si>
    <t>Procedura di allerta</t>
  </si>
  <si>
    <t>Check control</t>
  </si>
  <si>
    <t>103 - Allegati</t>
  </si>
  <si>
    <t>102 - Rischi identificati e conclusioni raggiunte</t>
  </si>
  <si>
    <t>Collegato automaticamente con lo step precedente</t>
  </si>
  <si>
    <t>151 - Attività svolta</t>
  </si>
  <si>
    <t>152 - Team di lavoro</t>
  </si>
  <si>
    <t>153 - Allegati</t>
  </si>
  <si>
    <t>Patrimonio Netto</t>
  </si>
  <si>
    <t>Elenco Clienti</t>
  </si>
  <si>
    <t>NOME E LOGO DEL SOFTWARE</t>
  </si>
  <si>
    <t>🌐</t>
  </si>
  <si>
    <t>Cliente 2</t>
  </si>
  <si>
    <t>Cliente 3</t>
  </si>
  <si>
    <t>Cliente 4</t>
  </si>
  <si>
    <t>Cliente 5</t>
  </si>
  <si>
    <t>Archiviazione</t>
  </si>
  <si>
    <t xml:space="preserve"> Relazione</t>
  </si>
  <si>
    <t>Avanzamento Lavori</t>
  </si>
  <si>
    <t>Note per audit successivi</t>
  </si>
  <si>
    <t>Osservazioni sul sistema di controllo Interno</t>
  </si>
  <si>
    <t>Funzione importazione bilanci</t>
  </si>
  <si>
    <t>Link</t>
  </si>
  <si>
    <t>🔄</t>
  </si>
  <si>
    <t>MBS Srl</t>
  </si>
  <si>
    <t>➡️</t>
  </si>
  <si>
    <t>Crea nuovo incarico</t>
  </si>
  <si>
    <t>Crea nuovo cliente</t>
  </si>
  <si>
    <t>🖥</t>
  </si>
  <si>
    <t>🖨</t>
  </si>
  <si>
    <t>Completamento incarico</t>
  </si>
  <si>
    <t>Bilancio d' esercizio e consolidato</t>
  </si>
  <si>
    <t>inset logo del cliente</t>
  </si>
  <si>
    <t>da fare</t>
  </si>
  <si>
    <t>da completare</t>
  </si>
  <si>
    <t>Caratteristiche e integrità del potenziale cliente</t>
  </si>
  <si>
    <t>1.	Il potenziale cliente è conosciuto direttamente o tramite clienti fidati o colleghi?</t>
  </si>
  <si>
    <t>SI</t>
  </si>
  <si>
    <t>NO</t>
  </si>
  <si>
    <t>N/A</t>
  </si>
  <si>
    <t>NOTE</t>
  </si>
  <si>
    <t xml:space="preserve">2.	Sulla base delle informazioni assunte esiste una ragionevole convinzione che non si siano verificati fatti o circostanze tali da mettere in dubbio l’integrità dei proprietari, del consiglio di amministrazione o della dirigenza del potenziale cliente? </t>
  </si>
  <si>
    <t>100.1</t>
  </si>
  <si>
    <t>100.2</t>
  </si>
  <si>
    <t>100.3</t>
  </si>
  <si>
    <t>D</t>
  </si>
  <si>
    <t>Il cliente ci è stato presentato da un collega poco affidabile. Il collega in passato è stato arrestato per riciclaggio.</t>
  </si>
  <si>
    <t>ecc.</t>
  </si>
  <si>
    <t>In passato il cliente è stato oggetto di indaggi per riciclaggio di denaro. Tutta via la sentenza definitiva ha assolto il cliente con formula piena.</t>
  </si>
  <si>
    <t>AREA 100 - TIPO DI CONCLUSIONI</t>
  </si>
  <si>
    <t>Sulla base delle attività svolte riteniamo che il rischio associato all'incarico sia qualificato come ALTO  e pertanto nello sviluppo della strategia di revisione pianificheremo dei test approfonditi.</t>
  </si>
  <si>
    <t>Sulla base delle attività svolte riteniamo che il rischio associato all'incarico sia qualificato come MEDIO e pertanto nello sviluppo della strategia di revisione pianificheremo dei test correlati al sistema di controllo e dei test di dettaglio</t>
  </si>
  <si>
    <t>Sulla base delle attività svolte riteniamo che il rischio associato all'incarico sia qualificato come BASSO e pertanto nello sviluppo della strategia di revisione pianificheremo dei test correlati al sistema di controllo</t>
  </si>
  <si>
    <t>Perament File</t>
  </si>
  <si>
    <t>101 - Lavoro svolto</t>
  </si>
  <si>
    <t>Permanet File</t>
  </si>
  <si>
    <t xml:space="preserve">La Sezione deve consentire di andare nella parte del DB da Compilare </t>
  </si>
  <si>
    <t>AREA DATA BASE</t>
  </si>
  <si>
    <t>CONTENUTO</t>
  </si>
  <si>
    <t>LINK CON ALTRE SEZIONI O WP</t>
  </si>
  <si>
    <t>E' la sezione in cui appaiono tutte le aree di lavoro del DB</t>
  </si>
  <si>
    <r>
      <rPr>
        <b/>
        <sz val="12"/>
        <color theme="1"/>
        <rFont val="Palatino Linotype"/>
        <family val="1"/>
      </rPr>
      <t>Tutte le carte devono riportare</t>
    </r>
    <r>
      <rPr>
        <sz val="12"/>
        <color theme="1"/>
        <rFont val="Palatino Linotype"/>
        <family val="2"/>
      </rPr>
      <t>:
1) nome del cliente;
2) anno di riferimento del bilancio
3) nomi del team di lavoro (Responsabile incarico; Esecutore; Reviewer; Quality Review)</t>
    </r>
  </si>
  <si>
    <t>E' un'area di Riepilogo che raccoglie le informazioni e le conclusioni di specifiche aree del DB contenute nell'Audit File. Non richiede alimentazione ma solo raccolta data da altre sezioni.</t>
  </si>
  <si>
    <r>
      <rPr>
        <b/>
        <sz val="12"/>
        <color theme="1"/>
        <rFont val="Palatino Linotype"/>
        <family val="1"/>
      </rPr>
      <t>Sezioni del DB da cui importare i dati:</t>
    </r>
    <r>
      <rPr>
        <sz val="12"/>
        <color theme="1"/>
        <rFont val="Palatino Linotype"/>
        <family val="2"/>
      </rPr>
      <t xml:space="preserve">
- Accettazione e Mantenimento;
- Pianificazione strategia di audit;
- Esecuzione attività di controllo (dalle riverse Aree).
- Altre procedure di revisione.</t>
    </r>
  </si>
  <si>
    <t>E' l'area di lavoro in cui ci sarà l'elenco delle persone autorizzate ad operare nel DB secondo una scaletta di funzioni e responsabilità. La stessa Area conterra dei riferimenti a dichiarazioni che rende il resposabile dell'incarico.</t>
  </si>
  <si>
    <t>Alimentata l'Area Team le Altre aree troveranno già i nomi preassegnati ai diversi livelli di autorità</t>
  </si>
  <si>
    <t xml:space="preserve">Nome </t>
  </si>
  <si>
    <t>Cognome</t>
  </si>
  <si>
    <t>Mail</t>
  </si>
  <si>
    <t>Celluare</t>
  </si>
  <si>
    <t>Ruolo nel Team</t>
  </si>
  <si>
    <t>Poteri nel DB (Area non visibile ad utente)</t>
  </si>
  <si>
    <t>Domenico</t>
  </si>
  <si>
    <t>Merlino</t>
  </si>
  <si>
    <t>d.merlino@linkaudit.it</t>
  </si>
  <si>
    <t>Responsabile dell'incarico</t>
  </si>
  <si>
    <t>Elda</t>
  </si>
  <si>
    <t>Gagliano</t>
  </si>
  <si>
    <t>Roberto</t>
  </si>
  <si>
    <t>Agnello</t>
  </si>
  <si>
    <t>Martina</t>
  </si>
  <si>
    <t>Catafia</t>
  </si>
  <si>
    <t>Engagement Leader</t>
  </si>
  <si>
    <t>Executive</t>
  </si>
  <si>
    <t>Caratteristiche</t>
  </si>
  <si>
    <t>Assistente</t>
  </si>
  <si>
    <t>Associate</t>
  </si>
  <si>
    <t>E' il soggetto abilitato che firma le relazioni di revisione.</t>
  </si>
  <si>
    <t>Accesso solo in lettura senza possibilità di modifica del lavoro. Ma ha la possibilità di mettere la firma di QR.</t>
  </si>
  <si>
    <t>Quality Review (QR)</t>
  </si>
  <si>
    <t xml:space="preserve">Può compilare il DB, mettere il Completato; allegare documenti.
</t>
  </si>
  <si>
    <t>Revisore Esperto</t>
  </si>
  <si>
    <t>Responsabile del riesame della qualità dell’incarico (Quality reviewer) (nell’ambito del principio di revisione internazionale (ISA Italia) n. 220 – Un partner, un’altra persona nell’ambito del soggetto incaricato della revisione, una persona esterna adeguatamente qualificata, ovvero un team composto da tali persone, non appartenenti al team di revisione, con l’esperienza e l’autorità sufficienti e appropriate per valutare obiettivamente i giudizi professionali significativi formulati dal team di revisione e le conclusioni da questo raggiunte nel predisporre la relazione di revisione.</t>
  </si>
  <si>
    <t>Quality Reviewer (QR)</t>
  </si>
  <si>
    <t>Nel team di lavoro la qualifica di ”Revisore Esperto" può essere attribuita ai collaboratori esterni o interni, che operano sotto la supervisione di responsabile dell'incarico. Si tratta di soggetti con più di 3 anni di esperienza professionale sviluppata nel campo delle attività professionali di revisione ovvero di Revisori Esperti.</t>
  </si>
  <si>
    <r>
      <rPr>
        <b/>
        <sz val="14"/>
        <color theme="1"/>
        <rFont val="Palatino Linotype"/>
        <family val="1"/>
      </rPr>
      <t xml:space="preserve">OBIETTIVI DEL LAVORO SVOLTO
</t>
    </r>
    <r>
      <rPr>
        <sz val="14"/>
        <color theme="1"/>
        <rFont val="Palatino Linotype"/>
        <family val="2"/>
      </rPr>
      <t xml:space="preserve">
Gli incarichi devono essere condotti da personale con adeguata conoscenza, competenza ed esperienza e che hanno la responsabilità di gestire il rischio relativo alla prestazione professionale. Assegnazione dei team di revisione. Il Principio di Revisione ISA ITALIA 220 prevede che il responsabile dell’incarico deve convincersi che il team di revisione, ed eventuali esperti del revisore che non fanno parte del team di revisione, possiedano complessivamente le competenze e le capacità appropriate per:
- svolgere l’incarico di revisione contabile in conformità ai principi professionali e alle disposizioni di legge e regolamentari applicabili;
- consentire l’emissione di una relazione di revisione appropriata alle circostanze.
Il Principio ISCQ 1 (Assegnazione dei team degli incarichi) prevede inoltre che il soggetto abilitato deve assegnare la responsabilità di ciascun incarico ad un responsabile e deve stabilire direttive e procedure affinché:
a) l’identità ed il ruolo del responsabile dell’incarico siano comunicati ai membri della direzione del cliente con responsabilità strategiche e ai responsabili delle attività di governance del cliente;
b) il responsabile dell’incarico abbia le competenze, le capacità e l’autorità appropriate per ricoprire il ruolo;
c) le responsabilità connesse a tale ruolo siano chiaramente definite e comunicate al responsabile dell’incarico.
Inoltre, ai sensi dell’art. 10-quater, co. 3, del D.Lgs. n. 39/10, nello svolgimento della revisione legale il responsabile dell’incarico dedica sufficiente tempo all’incarico e assegna risorse sufficienti allo stesso al fine di poter espletare in modo adeguato le proprie funzioni.
La presente carta di lavoro è stata sviluppata per il raggiungimento degli obiettivi previsti dai PR.</t>
    </r>
  </si>
  <si>
    <t>Nell'ambito delle attività di accettazione e mantenimento dell'incarico ho svolto del dovute attività finalizzate a garantire la corretta esecuzione dell'incarico mediante la costituzione di un team di lavoro capace di svolgere l'incarico in conformità ai principi di revisione e nel rispetto delle norme di legge e comportamentali. Dichiaro quindi che il team di lavoro costituito dispone delle adeguate competenze tecniche e professionali ritenute, a giudizio del sottoscritto, adeguate per il corretto ed adeguato svolgimento dell'incarico.</t>
  </si>
  <si>
    <t>Esperto del revisore (Specialisti) – Una persona o un’organizzazione in possesso di competenze in un settore diverso da quello della contabilità o della revisione, il cui lavoro in tale settore è utilizzato dal revisore per assisterlo nell’acquisire elementi probativi sufficienti ed appropriati. L’esperto del revisore può essere un esperto interno (che è un partner o un membro del personale professionale, incluso il personale a tempo determinato, del soggetto incaricato della revisione o di altro soggetto appartenente alla rete), ovvero un esperto esterno.</t>
  </si>
  <si>
    <t xml:space="preserve">Non ha accesso al Data Base, ma rilascia apposite relazioni che vengono importare nel DATA base dal responsabile dell'incarico.
</t>
  </si>
  <si>
    <t>Specialisti (IT / Fiscale / Legale/ ecc.)</t>
  </si>
  <si>
    <t>ok</t>
  </si>
  <si>
    <t>151 - Definizione del Team di lavoro e conclusioni raggiunte</t>
  </si>
  <si>
    <t>Conferma di Indipendenza</t>
  </si>
  <si>
    <t>Link a WP</t>
  </si>
  <si>
    <t>201 - Domenico Merlino</t>
  </si>
  <si>
    <t>202 - Elda Gagliano</t>
  </si>
  <si>
    <t>ATTESTAZIONE DI INDIPENDENZA</t>
  </si>
  <si>
    <t>CONFERMO</t>
  </si>
  <si>
    <t xml:space="preserve">Data </t>
  </si>
  <si>
    <t xml:space="preserve">Io sottoscritto/a </t>
  </si>
  <si>
    <t xml:space="preserve">nella qualità di </t>
  </si>
  <si>
    <t>Dichiaro</t>
  </si>
  <si>
    <t xml:space="preserve">che, tenuto conto delle informazioni sin qui ottenute e delle verifiche condotte, non ho riscontrato situazioni che, ai sensi di legge e dei principi deontologici che disciplinano l’attività di revisione, compromettono la mia indipendenza.
È mia la responsabilità di segnalare eventuali modifiche a quanto sopra dichiarato. </t>
  </si>
  <si>
    <t>Firma</t>
  </si>
  <si>
    <t xml:space="preserve">di aver letto e compreso le norme e i principi in materia di indipendenza qui di seguito elencati:	
-  Art 2409-quinques Codice Civile;	
-  Art. 10 Decreto Legislativo 27 gennaio 2010, n. 39;	
-  Titolo I, art. 9 Codice deontologico dei Dottori Commercialisti e degli Esperti Contabili;
-   Codice dei principi di deontologia professionale, riservatezza e segreto professionale dei soggetti abilitati all’esercizio dell’attività di revisione legale dei conti.	
- Principi ISA ITALIA 	
    n. 200, “Obiettivi generali del revisore indipendente e svolgimento della revisione contabile in conformità ai principi di revisione internazionali”;	
     n. 220 “Controllo della qualità dell’incarico di revisione contabile del bilancio”;	
     ISCQ Italia 1 “Controllo della qualità per i soggetti abilitati che svolgono revisioni contabili complete e limitate del bilancio, nonché altri incarichi finalizzati a fornire un livello di attendibilità ad un'informazione e servizi connessi”.	</t>
  </si>
  <si>
    <t>102 - Allegati</t>
  </si>
  <si>
    <t>101 - Lavoro svolto, rischi identificati in fase di A&amp;C e conclusioni</t>
  </si>
  <si>
    <t>PR 240</t>
  </si>
  <si>
    <t>Incentivi/Pressioni</t>
  </si>
  <si>
    <t>forte concorrenza o saturazione del mercato accompagnate dalla riduzione dei margini</t>
  </si>
  <si>
    <t>profonda vulnerabilità a rapidi cambiamenti, quali quelli connessi alla tecnologia, all’obsolescenza dei prodotti e ai tassi d’interesse</t>
  </si>
  <si>
    <t>significativa riduzione della domanda e crescenti insuccessi commerciali nel settore in cui l’impresa opera o nell’intero sistema economico</t>
  </si>
  <si>
    <t>margini operativi in perdita che comportano una minaccia di fallimento, liquidazione o acquisizione ostile imminente</t>
  </si>
  <si>
    <t>ricorrenti flussi di cassa operativi negativi o incapacità di generare flussi positivi, mentre si segnalano utili o utili in crescita</t>
  </si>
  <si>
    <t>rapida crescita o redditività inusuale specialmente se confrontata con quella di altre società operanti nello stesso settore</t>
  </si>
  <si>
    <t>introduzione di nuove regole contabili, normative o regolamentari</t>
  </si>
  <si>
    <t>Risposta dell'Auditor</t>
  </si>
  <si>
    <t>La stabilità finanziaria o la redditività dell'impresa sono minacciate da condizioni economiche, di settore o da condizioni operative dell’impresa?</t>
  </si>
  <si>
    <t>1.1</t>
  </si>
  <si>
    <t>1.2</t>
  </si>
  <si>
    <t>1.3</t>
  </si>
  <si>
    <t>1.4</t>
  </si>
  <si>
    <t>1.5</t>
  </si>
  <si>
    <t>1.6</t>
  </si>
  <si>
    <t>1.7</t>
  </si>
  <si>
    <t>Esiste un indicatore di rischi di FRODE</t>
  </si>
  <si>
    <t>NOTE DEL REVISORE</t>
  </si>
  <si>
    <t>2.1</t>
  </si>
  <si>
    <t>2.2</t>
  </si>
  <si>
    <t>2.3</t>
  </si>
  <si>
    <t>2.4</t>
  </si>
  <si>
    <t>2.5</t>
  </si>
  <si>
    <t>2.6</t>
  </si>
  <si>
    <t>Attese sulla redditività o sugli andamenti da parte di analisti finanziari, investitori istituzionali, creditori importanti ovvero altri soggetti terzi (in particolare le attese eccessivamente aggressive o irrealistiche), comprese le aspettative create dalla direzione stessa per mezzo, ad esempio, di comunicati stampa o messaggi contenuti nelle relazioni annuali eccessivamente ottimistici?</t>
  </si>
  <si>
    <t>Sono esercitate eccessive pressioni sulla direzione per soddisfare le richieste o le aspettative di terzi?</t>
  </si>
  <si>
    <t>Necessità di trovare nuovi finanziamenti o capitali per mantenere la competitività, incluso il finanziamento di consistenti spese di ricerca e sviluppo o di nuovi investimenti</t>
  </si>
  <si>
    <t>Difficoltà nel rispettare i requisiti di quotazione su mercati regolamentati, le scadenze dei debiti o altri vincoli imposti dai contratti di finanziamento</t>
  </si>
  <si>
    <t>Effetti negativi, percepiti o reali, derivanti dalla presentazione di risultati economico-finanziari modesti su operazioni rilevanti in corso, quali aggregazioni aziendali o aggiudicazioni di contratti</t>
  </si>
  <si>
    <t>3.1</t>
  </si>
  <si>
    <t>Le informazioni disponibili indicano che la situazione finanziaria personale della direzione e dei responsabili dell’attività di governance è minacciata dal risultato economico dell’impresa?</t>
  </si>
  <si>
    <t>3.2</t>
  </si>
  <si>
    <t>3.3</t>
  </si>
  <si>
    <t>3.4</t>
  </si>
  <si>
    <t>3.5</t>
  </si>
  <si>
    <t>Sussiste un loro significativo interesse economico nell’impresa</t>
  </si>
  <si>
    <t>Una parte considerevole dei loro compensi (per esempio, bonus, stock options, clausole di earn-out) è strettamente correlata al raggiungimento di obiettivi aggressivi relativi ai prezzi delle azioni, ai risultati operativi, alla posizione finanziaria o ai flussi di cassa</t>
  </si>
  <si>
    <t>Esistono garanzie personali a fronte dei debiti dell’impresa</t>
  </si>
  <si>
    <t>Si riscontra un’eccessiva pressione sulla direzione o sul personale con funzioni operative per il raggiungimento di obiettivi economico-finanziari stabiliti dai responsabili dell’attività di governance, fra cui obiettivi incentivanti relativi alle vendite o alla redditività.</t>
  </si>
  <si>
    <t>Occasioni</t>
  </si>
  <si>
    <t>1.8</t>
  </si>
  <si>
    <t>1.9</t>
  </si>
  <si>
    <t>1.10</t>
  </si>
  <si>
    <t>1.11</t>
  </si>
  <si>
    <t>1.12</t>
  </si>
  <si>
    <t>1.13</t>
  </si>
  <si>
    <t>1.14</t>
  </si>
  <si>
    <t>1.15</t>
  </si>
  <si>
    <t xml:space="preserve">La natura del settore o dell’operatività dell’impresa offre occasioni per realizzare una falsa informativa finanziaria? </t>
  </si>
  <si>
    <t>2.7</t>
  </si>
  <si>
    <t>significative operazioni con parti correlate non rientranti nella attività ordinaria dell’impresa, oppure con imprese correlate non sottoposte a revisione contabile o assoggettate a revisione da parte di un altro soggetto</t>
  </si>
  <si>
    <t>una posizione economico-finanziaria molto forte o la possibilità di dominare un settore che consenta all’impresa di dettare termini e condizioni ai fornitori o ai clienti che può dar luogo a operazioni non appropriate o a condizioni non di mercato;</t>
  </si>
  <si>
    <t>attività, passività, ricavi e costi basati su stime significative che implicano valutazioni soggettive o incertezze che sono difficili da supportare;</t>
  </si>
  <si>
    <t>operazioni significative, inusuali o molto complesse, specialmente quelle effettuate in prossimità della fine del periodo amministrativo che pongono difficili questioni riguardo al principio di prevalenza della sostanza sulla forma;</t>
  </si>
  <si>
    <t>attività operative significative situate, ovvero effettuate, in paesi esteri nell’ambito di ordinamenti giuridici in cui esistono contesti economici e culturali diversi</t>
  </si>
  <si>
    <t>esistenza di significativi conti bancari, società controllate o filiali in paradisi fiscali per i quali non sembri sussistere una motivazione economica evidente</t>
  </si>
  <si>
    <t>utilizzo di intermediari per il quale non sembri sussistere una motivazione economica evidente</t>
  </si>
  <si>
    <r>
      <rPr>
        <b/>
        <sz val="16"/>
        <color theme="3"/>
        <rFont val="Palatino Linotype"/>
        <family val="1"/>
      </rPr>
      <t>OBIETTIVI DEL LAVORO SVOLTO</t>
    </r>
    <r>
      <rPr>
        <sz val="16"/>
        <color theme="1"/>
        <rFont val="Palatino Linotype"/>
        <family val="1"/>
      </rPr>
      <t xml:space="preserve">
Nell’ambito dello svolgimento delle attività di Revisione, in fase di Planning, abbiamo valutato quei fattori di rischio che possono indicare l’esistenza di un rischio di frode, così come previsto dal PR 240. 
Le valutazioni fatte hanno avuto la finalità propria della Revisione Contabile, ovvero il rischio di frode è stato valutato in relazione agli impatti che lo stesso potrebbe avere su i seguenti aspetti:
a)	la falsa informativa finanziaria
b)	appropriazioni illecite di beni e attività dell’impresa con impatto sui dati di bilancio.
L’analisi condotta si è basata sulle tre condizioni generalmente presenti quando si verificano errori significativi dovuti a frodi: 
1)	incentivi/pressioni, 
2)	occasioni 
3)	inclinazioni/giustificazioni. </t>
    </r>
  </si>
  <si>
    <t>1500 - Valutazione preliminare del Rischio di frode</t>
  </si>
  <si>
    <t>1503 - Allegati</t>
  </si>
  <si>
    <t>2.8</t>
  </si>
  <si>
    <t>2.9</t>
  </si>
  <si>
    <t>2.10</t>
  </si>
  <si>
    <t>Il monitoraggio della direzione è inefficace?</t>
  </si>
  <si>
    <t>un ruolo dominante sulla direzione da parte di un singolo individuo o di un piccolo gruppo, in assenza di controlli che compensino tale situazione (non si considera qui il caso dell’impresa diretta dal proprietario)</t>
  </si>
  <si>
    <t>l’inefficace supervisione, da parte dei responsabili dell’attività di governance, sul processo di predisposizione dell’informativa finanziaria e sul controllo interno</t>
  </si>
  <si>
    <t>2.11</t>
  </si>
  <si>
    <t>2.12</t>
  </si>
  <si>
    <t xml:space="preserve">Vi è una struttura organizzativa complessa o instabile? </t>
  </si>
  <si>
    <t>difficoltà nell’identificazione delle organizzazioni o dei soggetti che controllano l’impresa</t>
  </si>
  <si>
    <t>una struttura organizzativa eccessivamente complessa che comporta la presenza di strutture societarie o linee gerarchiche nella direzione inusuali</t>
  </si>
  <si>
    <t>un’elevata rotazione dei vertici della direzione, del consulente legale e dei responsabili delle attività di governance</t>
  </si>
  <si>
    <t>2.13</t>
  </si>
  <si>
    <t>2.14</t>
  </si>
  <si>
    <t>2.15</t>
  </si>
  <si>
    <t xml:space="preserve">Le componenti del controllo interno sono carenti? </t>
  </si>
  <si>
    <t>un inadeguato monitoraggio dei controlli, compresi quelli automatizzati e quelli sulla predisposizione della informativa finanziaria infrannuale (nei casi in cui se ne richieda la pubblicazione)</t>
  </si>
  <si>
    <t>alti tassi di rotazione del personale dipendente o utilizzo di personale dipendente poco capace in contabilità, nella revisione interna o nei sistemi informativi</t>
  </si>
  <si>
    <t>l’utilizzo di sistemi contabili ed informativi inefficaci, incluse le situazioni che implicano carenze significative nel controllo interno</t>
  </si>
  <si>
    <t>Inefficace comunicazione, attuazione, sostegno o verifica del rispetto di valori e di principi etici da parte della direzione o comunicazione di valori o principi etici inappropriati</t>
  </si>
  <si>
    <t>eccessiva partecipazione o interessamento dei membri della direzione non afferenti al settore finanziario/contabile alla selezione dei principi contabili o nella definizione di stime contabili significative</t>
  </si>
  <si>
    <t>la conoscenza di precedenti violazioni di leggi in tema di mercato dei capitali o di altre leggi o regolamenti oppure di contestazioni contro l’impresa, contro i vertici della direzione o contro i responsabili delle attività di governance in cui viene segnalata l’esistenza di frodi e la violazione di leggi e regolamenti</t>
  </si>
  <si>
    <t>un eccessivo interesse da parte della direzione nel mantenimento o nell’aumento del prezzo delle azioni dell’impresa o dell’andamento della redditività</t>
  </si>
  <si>
    <t>l’abitudine della direzione ad impegnarsi con analisti, creditori e altri terzi al raggiungimento di previsioni aggressive o non realistiche</t>
  </si>
  <si>
    <t>il mancato intervento della direzione per porre tempestivo rimedio alle carenze significative conosciute nel controllo interno</t>
  </si>
  <si>
    <t>l’interesse da parte della direzione all’uso di manovre improprie volte alla minimizzazione degli utili di bilancio per ragioni fiscali</t>
  </si>
  <si>
    <t>un basso livello morale tra i vertici della direzione</t>
  </si>
  <si>
    <t>confusione, da parte del proprietario-amministratore, delle operazioni personali con quelle dell’impresa</t>
  </si>
  <si>
    <t>liti tra i soci di una impresa ad azionariato ristretto</t>
  </si>
  <si>
    <t>ripetuti tentativi della direzione di giustificare contabilizzazioni residuali o inappropriate sulla base della loro scarsa significatività</t>
  </si>
  <si>
    <t>3.6</t>
  </si>
  <si>
    <t>3.7</t>
  </si>
  <si>
    <t>3.8</t>
  </si>
  <si>
    <t>3.9</t>
  </si>
  <si>
    <t>3.10</t>
  </si>
  <si>
    <t>3.11</t>
  </si>
  <si>
    <t>Sono stati osservati comportamenti che rilevano inclinazioni e/o giustificazioni come da indicatori di cui a lato?</t>
  </si>
  <si>
    <t xml:space="preserve">Inclinazioni/Giustificazioni </t>
  </si>
  <si>
    <t>3.12</t>
  </si>
  <si>
    <t>3.13</t>
  </si>
  <si>
    <t>Rapporti tesi tra la direzione ed il revisore attuale o il precedente revisore?</t>
  </si>
  <si>
    <t>frequenti contrasti con l’attuale o il precedente revisore su aspetti connessi alla contabilità, alla revisione ed all’informativa finanziaria</t>
  </si>
  <si>
    <t>irragionevoli pretese nei riguardi del revisore, come nel caso di scadenze irrealistiche per il completamento della revisione o per l’emissione della relazione di revisione</t>
  </si>
  <si>
    <t>comportamenti prepotenti della direzione con il revisore, in particolare con tentativi di influenzarne la portata del lavoro o la scelta o il mantenimento del personale assegnato o consultato per l’incarico di revisione</t>
  </si>
  <si>
    <t>restrizioni imposte al revisore che in modo inappropriato limitano la possibilità di entrare in contatto con persone o accedere ad informazioni, ovvero la possibilità di comunicare efficacemente con i responsabili delle attività di governance</t>
  </si>
  <si>
    <t>3.14</t>
  </si>
  <si>
    <t>3.15</t>
  </si>
  <si>
    <t>Molto Basso</t>
  </si>
  <si>
    <t>Medio Basso</t>
  </si>
  <si>
    <t xml:space="preserve">Medio  </t>
  </si>
  <si>
    <t>Medio Alto</t>
  </si>
  <si>
    <t>AREA NON VISIBILE ALL'UTENTE</t>
  </si>
  <si>
    <t>Condizione</t>
  </si>
  <si>
    <t>Peso</t>
  </si>
  <si>
    <t>Punteggio</t>
  </si>
  <si>
    <t>Punteggio Classe</t>
  </si>
  <si>
    <t>31- 45</t>
  </si>
  <si>
    <t>46 - 60</t>
  </si>
  <si>
    <t>CONCLUSIONI</t>
  </si>
  <si>
    <t xml:space="preserve">1501 - Analisi dei fattori di rischio di frode connessi ad errori derivanti da una falsa informativa finanziaria </t>
  </si>
  <si>
    <t>Sulla base delle attività svolte e delle considerazioni sviluppate a giudizio del revisore il potenziale rischio di frode connesso ad errori derivanti da una falsa informativa finanziaria associato dell'incarico stimato con il metodo base 100 è stato classificato per le diverse componenti come segue:</t>
  </si>
  <si>
    <t>&lt; 15</t>
  </si>
  <si>
    <t>15- 30</t>
  </si>
  <si>
    <t>61 - 85</t>
  </si>
  <si>
    <t>&gt; 85</t>
  </si>
  <si>
    <t>1502 - Analisi dei fattori di rischio connessi ad appropriazioni illecite di beni e attività dell’impresa con impatto sui dati di bilancio</t>
  </si>
  <si>
    <t>1503 - Pianificazione delle attività di verifica connesse ai rischi identificati nelle carte di lavoro 1501 e 1502</t>
  </si>
  <si>
    <t>Punteggio per totale</t>
  </si>
  <si>
    <t>Sulla base delle attività svolte e delle considerazioni sviluppate a giudizio del revisore complessivamente il potenziale rischio di frode connesso ad errori derivanti da una falsa informativa finanziaria, associato all'incarico, è stato valutato come da riquadro indicato a fianco. Tale risultato è stato utilizzato per pianificare le attività di controllo esplicitate  nello step 1503.</t>
  </si>
  <si>
    <t>Obbligazioni pecuniarie personali possono creare pressioni sulla direzione o sui dipendenti che hanno accesso alla gestione delle disponibilità finanziarie e ad altre attività suscettibili di furto, spingendoli a commettere un’appropriazione illecita. Cosi come una situazione conflittuale tra l’impresa ed i dipendenti che hanno accesso alle disponibilità finanziarie o ad altre attività suscettibili di furto, può motivare gli stessi ad appropriarsi illecitamente di questi beni ed attività.</t>
  </si>
  <si>
    <t>Vi sono piani futuri di riduzione del personale dipendente noti o attesi ?</t>
  </si>
  <si>
    <t>Sono in corso o programmate modifiche al sistema retributivo del personale dipendente o ai suoi piani di incentivazione ?</t>
  </si>
  <si>
    <t>Vi sono notizie sul fatto che le promozioni, le remunerazioni o altri riconoscimenti sono considerati dai soggetti interessati non in linea con le loro aspettative ?</t>
  </si>
  <si>
    <t>Talune caratteristiche o circostanze possono aumentare la possibilità di appropriazione illecita dei beni e delle attività</t>
  </si>
  <si>
    <t>l’esistenza o la gestione di rilevanti disponibilità liquide</t>
  </si>
  <si>
    <t>la presenza di articoli di magazzino di dimensioni ridotte, di rilevante valore unitario, oppure facilmente rivendibili</t>
  </si>
  <si>
    <t>l’esistenza di beni facilmente convertibili come titoli al portatore, diamanti o computer chip</t>
  </si>
  <si>
    <t>immobilizzazioni materiali che siano di ridotte dimensioni, commerciabili, ovvero per le quali non sia possibile accertare la proprietà.</t>
  </si>
  <si>
    <t>L’inadeguatezza del controllo interno sui beni e sulle attività può aumentare la possibilità di appropriazione illecita dei medesimi</t>
  </si>
  <si>
    <t>inadeguatezza nella separazione delle funzioni o nei controlli indipendenti</t>
  </si>
  <si>
    <t>inadeguata supervisione delle spese dei vertici della direzione, come viaggi ed altri rimborsi a piè di lista</t>
  </si>
  <si>
    <t>inadeguata supervisione da parte della direzione sui dipendenti responsabili dei beni e delle attività, ad esempio, inadeguata supervisione e controllo delle sedi periferiche</t>
  </si>
  <si>
    <t>inadeguata selezione dei dipendenti che hanno accesso a beni ed attività</t>
  </si>
  <si>
    <t>inadeguata tenuta delle registrazioni contabili relative alle attività e beni aziendali</t>
  </si>
  <si>
    <t>inadeguato sistema di autorizzazione ed approvazione delle operazioni (ad esempio, degli acquisti)</t>
  </si>
  <si>
    <t>inadeguata tutela fisica di cassa, titoli, magazzino ed immobilizzazioni materiali</t>
  </si>
  <si>
    <t>mancanza di una completa e tempestiva riconciliazione dei beni con le risultanze contabili</t>
  </si>
  <si>
    <t>mancanza di una tempestiva ed appropriata documentazione a supporto di operazioni quali, ad esempio, le note di credito per le merci rese</t>
  </si>
  <si>
    <t>mancato obbligo di godere delle ferie per i dipendenti con funzioni di controllo chiave</t>
  </si>
  <si>
    <t>inadeguata comprensione, da parte della direzione, del sistema informativo, che potrebbe consentire ai dipendenti addetti ai sistemi informativi di perpetrare appropriazioni illecite</t>
  </si>
  <si>
    <t>2.16</t>
  </si>
  <si>
    <t>inadeguati controlli sull’accesso alle scritture generate automaticamente dal sistema, ivi inclusi i controlli e il riesame delle liste degli accessi al sistema</t>
  </si>
  <si>
    <t>Disinteresse per la necessità di monitorare o di ridurre i rischi connessi alle appropriazioni illecite di beni ed attività dell’impresa</t>
  </si>
  <si>
    <t>disinteresse per il controllo interno sulla appropriazione illecita di beni ed attività attuata forzando i controlli esistenti, o non prendendo appropriate azioni per rimediare alle carenze conosciute nel controllo interno</t>
  </si>
  <si>
    <t>comportamento che manifesta una forma di mancato apprezzamento o di insoddisfazione nei confronti dell’impresa o del trattamento da questa riservato ai suoi dipendenti</t>
  </si>
  <si>
    <t>cambiamenti nel comportamento o nello stile di vita che possono segnalare che dei beni e delle attività dell’impresa sono stati oggetto di appropriazione illecita</t>
  </si>
  <si>
    <t>tolleranza di piccoli furti</t>
  </si>
  <si>
    <t>Sulla base delle attività svolte e delle considerazioni sviluppate a giudizio del revisore complessivamente il potenziale rischio di frode connesso ad appropriazioni illecite di beni e attività dell’impresa con impatto sui dati di bilancio, associato all'incarico, è stato valutato come da riquadro indicato a fianco. Tale risultato è stato utilizzato per pianificare le attività di controllo esplicitate  nello step 1503.</t>
  </si>
  <si>
    <t>Sulla base delle attività svolte e delle considerazioni sviluppate a giudizio del revisore il potenziale rischio di frode connesso ad appropriazioni illecite di beni e attività dell’impresa con impatto sui dati di bilancio associato dell'incarico stimato con il metodo base 100 è stato classificato per le diverse componenti come segue:</t>
  </si>
  <si>
    <t>Ref.</t>
  </si>
  <si>
    <t>Link al lavoro svolto</t>
  </si>
  <si>
    <t>Esaminare la contabilità di magazzino per identificare sedi o articoli che richiedono una particolare attenzione durante la rilevazione fisica o successivamente ad essa</t>
  </si>
  <si>
    <t>Assistere, senza preavviso, all’inventario in alcune sedi, ovvero assistere alle conte inventariali in tutte le sedi dell’azienda alla stessa data.</t>
  </si>
  <si>
    <t>Effettuare le conte inventariali alla fine o in prossimità della fine del periodo amministrativo per minimizzare il rischio di manipolazioni inappropriate nel periodo intercorrente tra la conta e la fine del periodo amministrativo.</t>
  </si>
  <si>
    <t>Svolgere procedure di revisione aggiuntive mentre si assiste all’inventario, quali ad esempio un esame più rigoroso dei contenuti dei cartoni delle merci imballate; del modo in cui le merci sono accatastate (che non vi siano vuoti all’interno) o etichettate e della qualità delle sostanze liquide quali profumi o prodotti chimici (ossia purezza, qualità e concentrazione). A tale scopo può essere utile ricorrere al lavoro di un esperto.</t>
  </si>
  <si>
    <t>Confrontare le quantità del periodo amministrativo in esame con quelle di periodi precedenti, suddividendole in classi o categorie di rimanenze, per sede o altri criteri ovvero confrontando le quantità fisiche rilevate con le registrazioni dell’inventario permanente.</t>
  </si>
  <si>
    <t>Utilizzare procedure di revisione basate su tecniche computerizzate per svolgere ulteriori verifiche sulla compilazione delle liste inventariali – ad esempio, ordinandole per cartellini di conta o codici di magazzino, al fine di esaminare la possibilità di omissioni o duplicazioni delle voci</t>
  </si>
  <si>
    <t>Con riferimento ai ricavi, svolgere procedure di analisi comparativa utilizzate come procedure di validità utilizzando dati disaggregati, ad esempio confrontando i ricavi per mese, per linee di prodotto o per settori di attività relativi al periodo amministrativo in esame con dati omogenei relativi a periodi amministrativi precedenti. Le procedure di revisione basate su tecniche computerizzate possono risultare utili per identificare operazioni o relazioni inusuali o inattese.</t>
  </si>
  <si>
    <t>Ottenere conferma dai clienti di alcune condizioni contrattuali rilevanti, dell’assenza di accordi “a latere”, in quanto la contabilizzazione appropriata è spesso influenzata da tali condizioni o accordi e il motivo degli sconti o il periodo cui essi si riferiscono sono spesso scarsamente documentati. Ad esempio, i criteri di accettazione, i termini di consegna e di pagamento, l’assenza di obblighi futuri o continuativi del venditore, il diritto di reso delle merci, le quantità garantite di rivendita, nonché le regole di annullamento e di rimborso sono spesso rilevanti in queste circostanze.</t>
  </si>
  <si>
    <t>Svolgere indagini presso il personale dell’impresa addetto alle attività di commercializzazione e di vendita, o all’ufficio legale interno, sulle operazioni di vendita e le spedizioni effettuate in prossimità della fine del periodo amministrativo e sulla loro conoscenza di eventuali condizioni e clausole inusuali connesse a tali operazioni.</t>
  </si>
  <si>
    <t>Presenziare fisicamente in una o più sedi alla fine del periodo amministrativo per assistere alla spedizione delle merci e alla loro preventiva preparazione (ovvero i resi in attesa di elaborazione), e svolgere altre appropriate procedure sulla competenza economica delle vendite e delle rimanenze.</t>
  </si>
  <si>
    <t>Nei casi in cui le operazioni di vendita sono rilevate, elaborate e registrate elettronicamente, verificare i controlli per determinare se essi assicurano che le vendite contabilizzate siano effettivamente avvenute e siano state correttamente registrate.</t>
  </si>
  <si>
    <t>Procedura pianificata in quanto ritenuta necessaria dal revisore per coprire il rischio di revisione</t>
  </si>
  <si>
    <t>Ricorrere ad un esperto per ottenere una stima indipendente da confrontare con quella fornita dalla direzione.</t>
  </si>
  <si>
    <t>Ampliare le indagini a soggetti che non fanno parte della direzione e del settore contabile per acquisire conferma circa la capacità e le intenzioni della direzione di attuare i piani sui quali si basa l’elaborazione delle stime.</t>
  </si>
  <si>
    <t>Procedure in risposta a errori derivanti da una falsa informativa finanziaria (REF 1501 - Analisi dei fattori di rischio di frode connessi ad errori derivanti da una falsa informativa finanziaria)</t>
  </si>
  <si>
    <t>Procedure in risposta a errori dovuti ad appropriazioni illecite di beni e attività dell’impresa (1502 - Analisi dei fattori di rischio connessi ad appropriazioni illecite di beni e attività dell’impresa con impatto sui dati di bilancio)</t>
  </si>
  <si>
    <t xml:space="preserve">a conta di cassa e dei titoli alla fine del periodo amministrativo o in prossimità della stessa; </t>
  </si>
  <si>
    <t xml:space="preserve">la richiesta ai clienti di una conferma diretta circa i movimenti del conto (comprese le informazioni sulle note di accredito, sui resi su vendite e sulle date nelle quali sono stati effettuati i pagamenti) per il periodo soggetto a revisione; </t>
  </si>
  <si>
    <t xml:space="preserve">l’analisi dei recuperi su crediti stralciati; </t>
  </si>
  <si>
    <t xml:space="preserve">l’analisi delle differenze inventariali per sede o per tipo di prodotto; </t>
  </si>
  <si>
    <t xml:space="preserve">il confronto dei principali indici connessi alle rimanenze con quelli prevalenti nel settore; </t>
  </si>
  <si>
    <t xml:space="preserve">il riesame della documentazione a supporto delle differenze negative nelle registrazioni dell’inventario permanente; </t>
  </si>
  <si>
    <t xml:space="preserve">il confronto tramite computer della lista dei soggetti che percepiscono provvigioni (venditori) con quella dei dipendenti, al fine di individuare le corrispondenze negli indirizzi o nei numeri di telefono; </t>
  </si>
  <si>
    <t>il confronto tramite computer delle registrazioni contabili degli stipendi al fine di individuare eventuali doppioni di indirizzi, numeri di identificazione dei dipendenti o codici fiscali degli stessi, o conti correnti</t>
  </si>
  <si>
    <t xml:space="preserve">esame delle schede del personale al fine di individuare quelle che contengono prove scarse o inesistenti delle prestazioni svolte, per esempio, l’assenza di valutazioni del lavoro svolto; </t>
  </si>
  <si>
    <t xml:space="preserve">l’analisi degli sconti sulle vendite o dei resi per identificare andamenti o tendenze inusuali; </t>
  </si>
  <si>
    <t xml:space="preserve">la conferma di particolari condizioni nei contratti conclusi con terzi; </t>
  </si>
  <si>
    <t xml:space="preserve">l’acquisizione di elementi probativi che i contratti siano stati eseguiti in accordo a quanto previsto nelle loro clausole; </t>
  </si>
  <si>
    <t xml:space="preserve">la verifica della pertinenza di spese consistenti ed insolite; </t>
  </si>
  <si>
    <t xml:space="preserve">la verifica del livello e della pertinenza delle note spese presentate dai vertici della direzione. </t>
  </si>
  <si>
    <t>la verifica dell’autorizzazione e del valore contabile dei prestiti ai vertici della direzione e a parti correlate</t>
  </si>
  <si>
    <t>Rischi significativi dovuti a frodi</t>
  </si>
  <si>
    <t>Rischi nulli</t>
  </si>
  <si>
    <t>Rischio dovuto a frodi</t>
  </si>
  <si>
    <r>
      <rPr>
        <b/>
        <sz val="16"/>
        <color theme="3"/>
        <rFont val="Palatino Linotype"/>
        <family val="1"/>
      </rPr>
      <t>OBIETTIVI DEL LAVORO SVOLTO</t>
    </r>
    <r>
      <rPr>
        <sz val="16"/>
        <color theme="1"/>
        <rFont val="Palatino Linotype"/>
        <family val="1"/>
      </rPr>
      <t xml:space="preserve">
Sulla base delle valutazioni effettuate negli step di lavoro 1501 e 1502 ed avendo a riferimento il potenziale rischio di errori significativi dovuti a frode, considerate le caratteristiche del Cliente ed i risultati delle attività svolte abbiamo concluso che:</t>
    </r>
  </si>
  <si>
    <t>NEL CASO DI RISCHIO MISURATO MINORE DEL 61% RIPORTARE LA SEGUENTE FRASE:
Tenuto conto di quanto svolto riteniamo che non sia necessario svolgere specifici test finalizzati alla copertura del rischio di frode, cosi come definito dal principio 240, stante il fatto che riteniamo già coporto lo stesso dai test di dettaglio pianificati nelle specifiche aree di bilancio a cui si rimanda.</t>
  </si>
  <si>
    <t>NEL CASO DI RISCHIO MISURATO MAGGIORE DEL 61% RIPORTARE LA SEGUENTE FRASE E IL SEGUENTE PROGRAMMA DI LAVORO
Tenuto conto di quanto svolto riteniamo necessario svolgere specifici test di controllo finalizzati a ridurre il rischio di individuazione correlato al rischio di frode. Sotto vengono riporati i dettagli della pianificazione scelta ed il link all'area di lavoro in cui l'attività è svolta.</t>
  </si>
  <si>
    <t>Note del revisore</t>
  </si>
  <si>
    <t>Procedure di revisione  richieste dal PR 240 sull'AREA STIME CONTABILI</t>
  </si>
  <si>
    <t>Procedure di revisione richieste dal PR 240 sull'AREA RICAVI</t>
  </si>
  <si>
    <t>Procedure di revisione obbligatorie dal PR 240 sull'AREA RIMANENZE</t>
  </si>
  <si>
    <t>Procedure di revisione richieste dal PR 240 su aspetti specifici</t>
  </si>
  <si>
    <t>Ulteriori procedure in risposta ai rischi di errori significativi dovuti a frodi.</t>
  </si>
  <si>
    <t xml:space="preserve">Visitare sedi aziendali o svolgere specifiche verifiche a sorpresa o senza preavviso. Ad esempio assistere all’inventario in sedi dell’impresa per le quali non era stata preannunciata la presenza del revisore, ovvero effettuando controlli di cassa ad una certa data e a sorpresa. </t>
  </si>
  <si>
    <t xml:space="preserve">Richiedere che la conta fisica delle rimanenze avvenga alla fine o ad una data prossima alla fine del periodo amministrativo, al fine di minimizzare il rischio di manipolazione dei saldi nel periodo intercorrente tra la data di completamento della conta e quella di chiusura del periodo amministrativo. </t>
  </si>
  <si>
    <t xml:space="preserve">Modificare l’approccio di revisione nell’anno in corso. Ad esempio, in aggiunta all’invio della conferma scritta, contattare verbalmente i principali clienti e fornitori; trasmettere le richieste di conferme ad uno specifico soggetto all’interno dell’organizzazione o cercare ulteriori e diverse informazioni. </t>
  </si>
  <si>
    <t xml:space="preserve">Eseguire un riesame dettagliato delle scritture di rettifica trimestrali o di fine esercizio dell’impresa ed esaminare con attenzione quelle che appaiono inusuali per la loro natura o per il loro ammontare. </t>
  </si>
  <si>
    <t xml:space="preserve">Per le operazioni significative ed inusuali, con particolare riferimento a quelle effettuate in prossimità o alla fine dell’esercizio, esaminare con attenzione la possibilità che siano poste in essere con parti correlate e la provenienza delle risorse finanziarie utilizzate per tali operazioni. </t>
  </si>
  <si>
    <t xml:space="preserve">Svolgere procedure di analisi comparativa utilizzate come procedure di validità esaminando dati disaggregati. Ad esempio, confrontare le vendite e il costo del venduto per sede aziendale, per ramo di attività o per mese con le previsioni elaborate dal revisore. </t>
  </si>
  <si>
    <t xml:space="preserve">Svolgere colloqui con il personale che si occupa delle aree nelle quali sia stato identificato un rischio di errore significativo dovuto a frode, al fine di acquisire la loro percezione circa i rischi stessi e se, o in che modo, i controlli sono in grado di fronteggiare i rischi. </t>
  </si>
  <si>
    <t xml:space="preserve">Nel caso in cui altri revisori indipendenti siano incaricati della revisione del bilancio di una o più imprese controllate, divisioni o filiali, discutere con loro l’ampiezza del lavoro necessario per fronteggiare i rischi identificati e valutati di errori significativi dovuti a frodi che derivino dalle operazioni o dalle attività che intercorrono fra tali componenti. </t>
  </si>
  <si>
    <t>Se il lavoro di un esperto assume particolare rilievo in relazione a una voce di bilancio per la quale il rischio valutato di errori dovuti a frode è elevato, svolgere ulteriori procedure su alcune o tutte le assunzioni, metodi e risultati dell’esperto, al fine di stabilire che detti risultati non siano irragionevoli, oppure rivolgersi ad un altro esperto a tale scopo</t>
  </si>
  <si>
    <t xml:space="preserve">Svolgere procedure di revisione per analizzare determinati saldi di apertura di bilanci precedentemente revisionati, al fine di valutare come si siano risolti a posteriori alcuni aspetti che avevano richiesto stime contabili o altre valutazioni quali, ad esempio, il fondo per i resi su vendite. </t>
  </si>
  <si>
    <t xml:space="preserve">Svolgere procedure sulle riconciliazioni contabili o su altre riconciliazioni predisposte dall’impresa, considerando le riconciliazioni svolte in periodi intermedi. </t>
  </si>
  <si>
    <t xml:space="preserve">Svolgere procedure basate su tecniche computerizzate, come ad esempio l’estrazione di dati con l’obiettivo di esaminare le anomalie in una popolazione. </t>
  </si>
  <si>
    <t xml:space="preserve">Verificare l’integrità delle registrazioni e delle operazioni generate dal sistema computerizzato. </t>
  </si>
  <si>
    <t xml:space="preserve">Cercare ulteriori elementi probativi da fonti esterne all’impresa soggetta a revisione. </t>
  </si>
  <si>
    <t>4.1</t>
  </si>
  <si>
    <t>4.2</t>
  </si>
  <si>
    <t>4.3</t>
  </si>
  <si>
    <t>4.4</t>
  </si>
  <si>
    <t>4.5</t>
  </si>
  <si>
    <t>4.6</t>
  </si>
  <si>
    <t>4.7</t>
  </si>
  <si>
    <t>4.8</t>
  </si>
  <si>
    <t>4.9</t>
  </si>
  <si>
    <t>4.10</t>
  </si>
  <si>
    <t>4.11</t>
  </si>
  <si>
    <t>4.12</t>
  </si>
  <si>
    <t>4.13</t>
  </si>
  <si>
    <t>4.14</t>
  </si>
  <si>
    <t>4.15</t>
  </si>
  <si>
    <t>5.1</t>
  </si>
  <si>
    <t>5.2</t>
  </si>
  <si>
    <t>5.3</t>
  </si>
  <si>
    <t>5.4</t>
  </si>
  <si>
    <t>5.5</t>
  </si>
  <si>
    <t>5.6</t>
  </si>
  <si>
    <t>5.7</t>
  </si>
  <si>
    <t>5.8</t>
  </si>
  <si>
    <t>5.9</t>
  </si>
  <si>
    <t>5.10</t>
  </si>
  <si>
    <t>5.11</t>
  </si>
  <si>
    <t>5.12</t>
  </si>
  <si>
    <t>5.13</t>
  </si>
  <si>
    <t>5.14</t>
  </si>
  <si>
    <t>SEZIONE</t>
  </si>
  <si>
    <t>LOGO CLIENTE</t>
  </si>
  <si>
    <t>attività in corso di esecuzione</t>
  </si>
  <si>
    <t>copyrigh by Digit Audit</t>
  </si>
  <si>
    <t>MBS SRL (NOME CLIENTE)</t>
  </si>
  <si>
    <t>Bilancio al</t>
  </si>
  <si>
    <t xml:space="preserve">AREA </t>
  </si>
  <si>
    <t>STEP</t>
  </si>
  <si>
    <t>Menu</t>
  </si>
  <si>
    <t>Minimo</t>
  </si>
  <si>
    <t>Massimo</t>
  </si>
  <si>
    <t>Parametro per la definizione Materialità Operativa</t>
  </si>
  <si>
    <t>Risultato prima delle imposte</t>
  </si>
  <si>
    <t>MAX</t>
  </si>
  <si>
    <t>Totale Ricavi delle vendite</t>
  </si>
  <si>
    <t>Totale Attivo</t>
  </si>
  <si>
    <t>Differenza Valore produzione - Costi produzione</t>
  </si>
  <si>
    <t>EBITDA</t>
  </si>
  <si>
    <t>Costi della produzione</t>
  </si>
  <si>
    <t>Altro</t>
  </si>
  <si>
    <t>500 - Budget tecnico</t>
  </si>
  <si>
    <t>501 - Budget valorizzato</t>
  </si>
  <si>
    <t>Ore totali</t>
  </si>
  <si>
    <t>Esecuzione</t>
  </si>
  <si>
    <t>Pianificazione</t>
  </si>
  <si>
    <t>Accettazione &amp; continuazione</t>
  </si>
  <si>
    <t>Controllo periodico</t>
  </si>
  <si>
    <t>Rate orario</t>
  </si>
  <si>
    <t>Valore</t>
  </si>
  <si>
    <t>Lucio</t>
  </si>
  <si>
    <t>Cazzullo</t>
  </si>
  <si>
    <t>Totale</t>
  </si>
  <si>
    <t>Periodo di pianificazione</t>
  </si>
  <si>
    <t xml:space="preserve">E' OWNER del DATA BASE. E' la figura chiave che aprere il lavoro è lo chiude. Può fare tutto nel data base:
- Rivista
- Compilare 
- Eliminare
- Aggiungere
- Modificare
</t>
  </si>
  <si>
    <t xml:space="preserve">Può fare tutto nel data base:
- Rivede
- Compilare 
- Eliminare
- Aggiungere
- Modificare
</t>
  </si>
  <si>
    <t>Nel team di lavoro la qualifica di "Assistente” può essere attribuita ai collaboratori esterni o interni, che operano sotto la supervisione del responsabile dell'incarico, o di un Revisore Esperto, con meno di 3 anni di esperienza professionale sviluppata nel campo delle attività professionali di revisione.</t>
  </si>
  <si>
    <t>Indicare data inizio e fine</t>
  </si>
  <si>
    <t>A1.1</t>
  </si>
  <si>
    <t>Redazione di una procedura interna (con ruoli, responsabilità e descrizione del flusso operativo) per la raccolta, archiviazione e condivisione di leggi e regolamenti in ambito legale, amministrativo e gestionale delle aziende sanitarie, che abbiano impatto in bilancio.</t>
  </si>
  <si>
    <t>A1.2</t>
  </si>
  <si>
    <t>Applicazione della procedura interna per la raccolta, archiviazione e condivisione di leggi e regolamenti in ambito legale, amministrativo e gestionale delle aziende sanitarie.</t>
  </si>
  <si>
    <t>A1.3</t>
  </si>
  <si>
    <t>Stesura di un piano formativo, diretto al personale interno dell'Azienda, in materia di controlli, legalità e trasparenza che tenga anche conto delle novità introdotte dalla recente normativa.</t>
  </si>
  <si>
    <t>A1.4</t>
  </si>
  <si>
    <t xml:space="preserve">Somministrazione di liste di controllo ad un campione qualificato di dipendenti dell'Azienda e finalizzato alla rilevazione del livello d'implementazione delle azioni previste dalla recente normativa in materia di legalità e trasparenza. </t>
  </si>
  <si>
    <t>A1.5</t>
  </si>
  <si>
    <t>Redazione e divulgazione del Codice Etico Aziendale</t>
  </si>
  <si>
    <t>A1.6</t>
  </si>
  <si>
    <t>Adozione di un sistema di monitoraggio e verifica del rispetto del codice di comportamento che preveda anche l'adozione di misure nei confronti del personale che venga meno agli obblighi codificati</t>
  </si>
  <si>
    <t>A1.7</t>
  </si>
  <si>
    <t>Istituzione di una funzione d'internal audit  indipendente ed obiettivo, finalizzata al miglioramento dell'efficacia e dell'efficienza dell'organizzazione amministrativo-contabile aziendale.</t>
  </si>
  <si>
    <t>A1.8</t>
  </si>
  <si>
    <t>Verifica di corretta esecuzione della procedura definita al punto A1.1</t>
  </si>
  <si>
    <t>A2.1</t>
  </si>
  <si>
    <t>Redazione di un sistema di programmazione e  controllo della gestione, che disciplini in particolare la definizione degli obiettivi strategici ed operativi aziendali con le relative responsabilità e tempistiche, la predisposizione dei bilanci di previsione e pluriennali ed i relativi budget aziendali e di settore da assegnare ai rispettivi centri di responsabilità.</t>
  </si>
  <si>
    <t>A2.2</t>
  </si>
  <si>
    <t>Istituzione di una unità di lavoro (con ruoli e responsabilità) per l'attività almeno trimestrale di analisi degli scostamenti  tra i dati preventivi e consuntivi  di periodo.</t>
  </si>
  <si>
    <t>A2.3</t>
  </si>
  <si>
    <t>Istituzione di un sistema di attribuzione chiara degli obiettivi di performance realistici e coerenti rispetto alle funzioni dei singoli responsabili e di un adeguato sistema di monitoraggio e valutazione delle performance</t>
  </si>
  <si>
    <t>A2.4</t>
  </si>
  <si>
    <t xml:space="preserve">Adozione di un modello di reporting al fine di consentire ai rispettivi responsabili, mediante la determinazione e l'utilizzo dei dati gestionali per area di responsabilità,  di accertare se i risultati ottenuti sono in linea con gli obietivi di gestione.   </t>
  </si>
  <si>
    <t>A2.5</t>
  </si>
  <si>
    <t>Verifica di corretta esecuzione della procedura definita al punto A2.1 e A2.4</t>
  </si>
  <si>
    <t>A3.1</t>
  </si>
  <si>
    <t>Mappatura degli applicativi IT in uso con lo scopo di verificarne la copertura funzionale rispetto alle esigenze di natura amministrativa contabile e definizione delle eventuali esigenze di sviluppo</t>
  </si>
  <si>
    <t>A3.2</t>
  </si>
  <si>
    <t>Avviare progetti di sviluppo (anche attraverso attivazione di bandi per l'acquisizione di forniture e servizi connessi allo sviluppo IT) propedeutici alla piena realizzazione del PAC.</t>
  </si>
  <si>
    <t>A3.3</t>
  </si>
  <si>
    <t>Implementazione di un sistema informativo per rilevazione, elaborazione e rappresentazione dei dati contabili che risulti adeguatamente integrato con tutte le funzioni aziendali e con chiare e definite linee di responsabilità, atto a tracciare le varie fasi del processo autorizzatorio con adeguati blocchi/limiti all'operatività del singolo.</t>
  </si>
  <si>
    <t>A3.4</t>
  </si>
  <si>
    <t>Verifica di corretta esecuzione della procedura definita al punto A3.3</t>
  </si>
  <si>
    <t>A4.1</t>
  </si>
  <si>
    <t>Adozione di un funzionigramma aziendale per la definizione chiara e formalizzata del contenuto di funzioni, ruoli e responsabilità coerenti con i limiti di autorità assegnati a livello di unità organizzativa aziendale.</t>
  </si>
  <si>
    <t>A4.2</t>
  </si>
  <si>
    <t>Adozione del Piano dei Conti per la contabilità generale allineato al Piano dei Conti unico Regionale adottato con Decreto n° 2852 del 28 dicembre 2012, così come modificato con DDG n°109/2014</t>
  </si>
  <si>
    <t>A4.3</t>
  </si>
  <si>
    <t xml:space="preserve">Istituzione del Piano aziendale dei CRIL coerente con la struttura organizzativa ed i centri di responsabilità aziendali e con le indicazioni regionali di cui al DDG n°874 del 3 maggio 2013 </t>
  </si>
  <si>
    <t>A4.4</t>
  </si>
  <si>
    <t xml:space="preserve">Messa a punto delle procedure per la trasmissione del flusso regionale di rilevazione del Piano dei CRIL secondo la tempistica individuata nel DDG n°874 del 3 maggio 2013 </t>
  </si>
  <si>
    <t>A4.5</t>
  </si>
  <si>
    <t>Adozione delle Linee guida per l'implementazione della metodologia regionale uniforme di Controllo di Gestione e di Contabilità Analitica di cui al DDG 835 del 23 maggio 2014</t>
  </si>
  <si>
    <t>A4.6</t>
  </si>
  <si>
    <t xml:space="preserve">Adozione di adeguate procedure di raccordo della contabilità analitica con il sistema della contabilità generale                                                                                                  </t>
  </si>
  <si>
    <t>A4.7</t>
  </si>
  <si>
    <t>Messa a regime del modello di Controllo di Gestione aziendale coerente con l'impostazione regionale  di cui al DDG n°874 del 3 maggio 2013 e DDG n°835 del 23 maggio 2014, con l'organizzazione aziendale e con i livelli essenziali di assistenza</t>
  </si>
  <si>
    <t>A4.8</t>
  </si>
  <si>
    <t>Verifica di corretta esecuzione della procedura definita al punto A4.6 con predisposizione della reportistica correlata</t>
  </si>
  <si>
    <t>A5.1</t>
  </si>
  <si>
    <t>Definizione di una procedura di raccolta e condivisione tra i soggetti interessati dei rilievi/suggerimenti da parte della Regione, del Collegio Sindacale e della funzione di Internal Audit, in merito ad: amministrazione dell'azienda sotto il profilo economico; vigilanza sull'osservanza della legge; regolare tenuta della contabilità.</t>
  </si>
  <si>
    <t>A5.2</t>
  </si>
  <si>
    <t>Applicazione della procedura di raccolta e condivisione tra i soggetti interessati dei rilievi/suggerimenti da parte della Regione, del Collegio Sindacale e del servizio di Internal Audit, in merito ad: amministrazione dell'azienda sotto il profilo economico; vigilanza sull'osservanza della legge; regolare tenuta della contabilità.</t>
  </si>
  <si>
    <t>A5.3</t>
  </si>
  <si>
    <t xml:space="preserve">Attivazione di un sistema di monitoraggio delle azioni poste in essere per superare/recepire i  rilievi/suggerimenti della Regione, del Collegio Sindacale e ove presente del Revisore Esterno </t>
  </si>
  <si>
    <t>A5.4</t>
  </si>
  <si>
    <t>Verifica di corretta esecuzione della procedura definita al punto A5.1</t>
  </si>
  <si>
    <t>A1)</t>
  </si>
  <si>
    <t>Prevenire ed identificare eventuali comportamenti non conformi a leggi e regolamenti che abbiano impatto significativo in bilancio</t>
  </si>
  <si>
    <t>Programmare, gestire e successivamente controllare, su base periodica ed in modo sistemico, le operazioni aziendali allo scopo di raggiungere gli obiettivi di gestione prefissati</t>
  </si>
  <si>
    <t xml:space="preserve">A2) </t>
  </si>
  <si>
    <t xml:space="preserve">A3) </t>
  </si>
  <si>
    <t xml:space="preserve">Disporre di sistemi informativi che consentano la gestione ottimale dei dati contabili e di formazione delle voci di bilancio. </t>
  </si>
  <si>
    <t xml:space="preserve">A4) </t>
  </si>
  <si>
    <t>Analizzare i dati contabili e gestionali per aree di responsabilità</t>
  </si>
  <si>
    <t>Monitorare le azioni intraprese a seguito di rilievi/suggerimenti della Regione, del Collegio Sindacale e ove presente del Revisore Esterno.</t>
  </si>
  <si>
    <t>A5)</t>
  </si>
  <si>
    <t>AREA RIMANENZE</t>
  </si>
  <si>
    <t>E2.2</t>
  </si>
  <si>
    <t>Applicazione della procedura relativa a carichi e scarichi da magazzino.</t>
  </si>
  <si>
    <t>OBIETTIVI ED AZIONI PAC</t>
  </si>
  <si>
    <t>AREA GENERALE</t>
  </si>
  <si>
    <t>AZIONI</t>
  </si>
  <si>
    <t>DB</t>
  </si>
  <si>
    <t>PREVEDERE?</t>
  </si>
  <si>
    <t>A1) Prevenire ed identificare eventuali comportamenti non conformi a leggi e regolamenti che abbiano impatto significativo in bilancio.</t>
  </si>
  <si>
    <t>ALLEGARE PROCEDURA</t>
  </si>
  <si>
    <t>ALLEGARE PIANO FORMATIVO</t>
  </si>
  <si>
    <t>QUESTIONARI PER VERIFICA PERIODICA</t>
  </si>
  <si>
    <t>Lista di domande standard</t>
  </si>
  <si>
    <t>ALLEGARE CODICE ETICO</t>
  </si>
  <si>
    <t>A2) Programmare, gestire e successivamente controllare, su base periodica ed in modo sistemico, le operazioni aziendali allo scopo di raggiungere gli obiettivi di gestione prefissati.</t>
  </si>
  <si>
    <t>LINK CON INDICATORI DEL CONTROLLO DI GESTIONE</t>
  </si>
  <si>
    <t>LINK CON SISTEMA DI MISURAZIONE DELLA PERFORMANCE</t>
  </si>
  <si>
    <t xml:space="preserve">A3) Disporre di sistemi informativi che consentano la gestione ottimale dei dati contabili e di formazione delle voci di bilancio. </t>
  </si>
  <si>
    <t xml:space="preserve">ELENCO SOFTWARE </t>
  </si>
  <si>
    <t>A4) Analizzare i dati contabili e gestionali per aree di responsabilità.</t>
  </si>
  <si>
    <t>ALLEGATO FUNZIONIGRAMMA</t>
  </si>
  <si>
    <t>LINK AL SISTEMA CONTABILE (PIANO DEI CONTI)</t>
  </si>
  <si>
    <t>?</t>
  </si>
  <si>
    <t>LINK AL SISTEMA DI RICONCILIAZIONE</t>
  </si>
  <si>
    <t>A5) Monitorare le azioni intraprese a seguito di rilievi/suggerimenti della Regione, del Collegio Sindacale e ove presente del Revisore Esterno.</t>
  </si>
  <si>
    <t>Prevedede un sistema di comunicazione nel DB con il Collegio Sidacale</t>
  </si>
  <si>
    <t>AREA IMMOBILIZZAZIONI</t>
  </si>
  <si>
    <t>D1) Separare le responsabilità nelle fasi di gestione, autorizzazione, esecuzione e contabilizzazione delle transazioni.</t>
  </si>
  <si>
    <t>D1.1</t>
  </si>
  <si>
    <t xml:space="preserve">Predisposizione  di una procedura in cui le diverse fasi relative ad autorizzazione, acquisizione, gestione, ammortamento ed alienazione o dismissione delle immobilizzazioni, siano controllate da soggetti aziendali diversi. </t>
  </si>
  <si>
    <t>D1.2</t>
  </si>
  <si>
    <t xml:space="preserve">Applicazione di una procedura in cui le diverse fasi relative ad autorizzazione, acquisizione, gestione, ammortamento ed alienazione o dismissione delle immobilizzazioni, siano controllate da soggetti aziendali diversi. </t>
  </si>
  <si>
    <t>D1.3</t>
  </si>
  <si>
    <t>Individuazione dell'unità responsabile e delle azioni di controllo da espletare per garantire il corretto, completo e tempestivo raggiungimento dell'obiettivo.</t>
  </si>
  <si>
    <t>D1.4</t>
  </si>
  <si>
    <t>Attivazione di un sistema di verifiche periodiche volte a riscontrare l'applicazione della procedura con predisposizione di relativo report delle risultanze delle verifiche.</t>
  </si>
  <si>
    <t>D2) Realizzare inventari fisici periodici.</t>
  </si>
  <si>
    <t>D2.1</t>
  </si>
  <si>
    <t>Definizione di una procedura per la realizzazione di inventari fisici periodici che definisca: tempi, modi e responsabilità, La procedura, in particolare, dovrà prevedere che: 
a. i responsabili delle verifiche siano persone diverse da quelle che:
      - utilizzano i cespiti; 
      - aggiornano le schede extracontabili dei cespiti.
b. sia possibile identificare tutti i cespiti fisici con i corrispondenti cespiti delle schede extracontabili e del libro cespiti
c. qualora emergano delle differenze fisiche o si riscontra l'esistenza di cespiti non più in uso, tali voci  vengano sottoposte all'esame della Direzione o di un responsabile e vengano effettuate le opportune rettifiche in contabilità generale e nel Libro cespiti.</t>
  </si>
  <si>
    <t>ALLEGARE PROCEDURA INVENTARIO CESPITI</t>
  </si>
  <si>
    <t>D2.2</t>
  </si>
  <si>
    <t>D2.3</t>
  </si>
  <si>
    <t>Predisposizione in occasione degli inventari di specifiche istruzioni operative in cui evidenziare ad esempio: la modalità di conta, l'uso di cartelli inventariali, il controllo dei beni in movimento, l'identificazione dei beni di terzi presso l'azienda, e di quelli dell'azienda presso i terzi ecc..). Inoltre deve essere:
a. periodicamente controllata l'esistenza di cespiti di proprietà dell'Azienda che sono dislocati presso terzi a mezzo di conferme da parte dei terzi o con verifiche fisiche.
b. mantenuta la distinzione e separazione dei cespiti di proprietà di terzi dislocati presso la Societa' in modo da permettere ai terzi proprietari di svolgere i propri riscontri fisici.
c. prevista l’istituzione di un registro (o di documentazione similare) che raccolga tutti i dati e le informazioni necessari per tenere sotto controllo i cespiti di terzi.
d. assicurato che l'azienda disponga di un'adeguata documentazione relativa al suo diritto di proprietà e agli eventuali vincoli gravanti sullo stesso o sul diverso titolo in base al quale detiene i beni ( affitto, locazione finanziaria ecc..)</t>
  </si>
  <si>
    <t>CREARE UN COLLEGAMENTO CON IL SISTEMA DI CONTROLLO INVENTARIO CESPITI</t>
  </si>
  <si>
    <t>D2.4</t>
  </si>
  <si>
    <t>Programmazione e realizzazione d'inventari fisici periodici, con cadenza almeno annuale e su un campione qualificato (in termini di rilevanza economica, rischio danneggiamento e usura, rischio furti) dei cespiti aziendali, sulla base della procedura di cui al punto D2.1</t>
  </si>
  <si>
    <t>D2.5</t>
  </si>
  <si>
    <t>Adeguamento del libro cespiti alle risultanze degli inventari periodici</t>
  </si>
  <si>
    <t>LINK AUTOMATICO AL LIBRO CESPITI ED AL PROGRAMMA CESPITI PER IL CONTROLLO DELLE EVIDENZE INVENTARIALI</t>
  </si>
  <si>
    <t xml:space="preserve">D3) Proteggere e salvaguardare i beni. </t>
  </si>
  <si>
    <t>D3.1</t>
  </si>
  <si>
    <t xml:space="preserve">Definizione, formalizzazione ed adozione di regolamento sull'accesso interno di terzi ai locali aziendali con evidenza di ruoli e responsabilità del personale.  </t>
  </si>
  <si>
    <t>ALLEGARE REGOLAMENTO</t>
  </si>
  <si>
    <t>D3.2</t>
  </si>
  <si>
    <t>D3.3</t>
  </si>
  <si>
    <t>Verifica d'idoneità delle misure per il controllo del movimento delle persone e dei beni, all'entrata e all'uscita dei locali dei beni.</t>
  </si>
  <si>
    <t>D3.4</t>
  </si>
  <si>
    <t>Verifica di congruità delle eventuali polizze di assicurazione obbligatorie a coperura dei rischi a cui i cespiti sono soggetti che tengano conto del valore correnti degli stessi.</t>
  </si>
  <si>
    <t>ALLEGARE ELENCO POLIZZE E POLIZZE, PREVEDERE UN SISTEMA DI COLLEGAMENTO CON LE SCADENZE</t>
  </si>
  <si>
    <t>D3.5</t>
  </si>
  <si>
    <t>Verifica di congruità delle misure per monitorare e preservare lo stato dei beni soggetti a deterioramento fisico.</t>
  </si>
  <si>
    <t>D4) Predisporre, con cadenza almeno annuale, un piano degli investimenti.</t>
  </si>
  <si>
    <t>D4.1</t>
  </si>
  <si>
    <t>Definizione di un processo operativo finalizzato alla stesura di un piano degli investimenti con identificazione del budget per ogni intervento programmato. Tale procedura dovrebbe essere discussa e definita all'interno di un processo di programmazione investimenti che coinvolga comitati tecnici per valutazioni di necessità, opportunità e convenienza.</t>
  </si>
  <si>
    <t>D4.2</t>
  </si>
  <si>
    <t xml:space="preserve">Applicazione del processo operativo finalizzato alla stesura di un piano degli investimenti con identificazione del budget per ogni intervento programmato. </t>
  </si>
  <si>
    <t>LINK AUTOMATICO AL SISTEMA DEGLI ORDINI PER MAPPARE ACQUISTO CESPITI.</t>
  </si>
  <si>
    <t>D4.3</t>
  </si>
  <si>
    <t>Predisposizione di  una procedura formalizzata di controllo del budget stabilito nel piano degli investimenti</t>
  </si>
  <si>
    <t>LINK AUTOMATICO AL SISTEMA INFORMATICO DI GESTIONE E MONITORAGGIO DEL BUDGET</t>
  </si>
  <si>
    <t>D4.4</t>
  </si>
  <si>
    <t>Applicazione di  una procedura formalizzata di controllo del budget stabilito nel piano degli investimenti.</t>
  </si>
  <si>
    <t>D4.5</t>
  </si>
  <si>
    <t>D4.6</t>
  </si>
  <si>
    <t xml:space="preserve">Predisposizione di un report con l'analisi degli scostamenti periodica tra il piano degli investimenti programmato e gli investimenti realizzati.  </t>
  </si>
  <si>
    <t>D4.7</t>
  </si>
  <si>
    <t>Verifica di corretta esecuzione della procedura definita al punto D4.1 e D.4.3</t>
  </si>
  <si>
    <t>D5) Individuare separatamente i cespiti acquisiti con contributi in conto capitale, i cespiti acquistati con contributi in conto esercizio, i conferimenti, i  lasciti,  le donazioni.</t>
  </si>
  <si>
    <t>D5.1</t>
  </si>
  <si>
    <t xml:space="preserve">Definizione di un processo operativo finalizzato alla corretta, completa ed immediata individuazione dei cespiti acquisiti con contributi in conto capitale, contributi in conto esercizio, conferimenti, lasciti, donazioni. </t>
  </si>
  <si>
    <t>Creare una lista o indicatore che metta in evidenza i cespiti distinti per diversa fonte di provenienza</t>
  </si>
  <si>
    <t>D5.2</t>
  </si>
  <si>
    <t xml:space="preserve">Applicazione del processo operativo finalizzato alla corretta, completa ed immediata individuazione dei cespiti acquisiti con contributi in conto capitale, contributi in conto esercizio, conferimenti, lasciti, donazioni. </t>
  </si>
  <si>
    <t>D5.3</t>
  </si>
  <si>
    <t>D5.4</t>
  </si>
  <si>
    <t xml:space="preserve">Monitoraggio periodico della corretta individuazione e relativa contabilizzazione dei cespiti acquisiti in base alle diverse tipologie di acquisto. </t>
  </si>
  <si>
    <t>D6) Accertare l’esistenza dei requisiti previsti per la capitalizzazione in bilancio delle manutenzioni straordinarie.</t>
  </si>
  <si>
    <t>D6.1</t>
  </si>
  <si>
    <t>Definizione di un processo operativo finalizzato alla corretta e completa individuazione delle manutenzioni straordinarie da capitalizzare.</t>
  </si>
  <si>
    <t>Creare una lista o un indicatore che evidenzi le manutezioni straordinarie e le relative capitalizzazioni</t>
  </si>
  <si>
    <t>D6.2</t>
  </si>
  <si>
    <t>Applicazione di un processo operativo finalizzato alla corretta e completa individuazione delle manutenzioni straordinarie da capitalizzare.</t>
  </si>
  <si>
    <t>D6.3</t>
  </si>
  <si>
    <t>D6.4</t>
  </si>
  <si>
    <t>Attivazione di un sistema di verifiche periodiche (anche su base campionaria), delle spese di manutenzione al fine di accertarne la corretta rilevazione in contabilità  (analisi fatture, contratti, ordini)</t>
  </si>
  <si>
    <t>D7) Riconciliare, con cadenza periodica, le risultanze del libro cespiti con quelle della contabilità generale.</t>
  </si>
  <si>
    <t>D7.1</t>
  </si>
  <si>
    <t>Implementazione della gestione informatizzata del libro cespiti.</t>
  </si>
  <si>
    <t>D7.2</t>
  </si>
  <si>
    <t>Predisposizione di  una procedura di controllo che, almeno su base annuale, preveda la quadratura dei valori di costo e del relativo fondo ammortamento tra schede extracontabili, le risultanze del libro cespiti e i saldi co.ge. di riferimento.
Tale procedura deve prevedere anche l'applicazione delle disposizioni contenute nel D. Lgs 118/2011 e nella Casistica applicativa</t>
  </si>
  <si>
    <t>Creare un indicatore che controlli il totale del libro cespisti per categoria e lo confronti con la contabilità generale evidenziandone le differenze</t>
  </si>
  <si>
    <t>D7.3</t>
  </si>
  <si>
    <t xml:space="preserve">Applicazione della procedura di controllo che, almeno su base annuale, preveda la quadratura dei valori di costo e del relativo fondo ammortamento tra schede extracontabili, le risultanze del libro cespiti e i saldi co.ge. di riferimento. </t>
  </si>
  <si>
    <t>D7.4</t>
  </si>
  <si>
    <t>D7.5</t>
  </si>
  <si>
    <t>Verifica di corretta esecuzione della procedura definita al punto D7.2</t>
  </si>
  <si>
    <t>E1) Dimostrare l’effettiva esistenza fisica (magazzini – reparti/servizi – terzi) delle scorte.</t>
  </si>
  <si>
    <t>E1.1</t>
  </si>
  <si>
    <t xml:space="preserve">Definizione di procedure per inventari fisici periodici (almeno annuali), con chiara evidenza di tempi, azioni, ruoli e responsabilità, differenziate per i magazzini farmaceutici centrali e/o periferici e/o presso i reparti e/o economali.
La procedura deve prevedere tra l'altro che: 
a) l'inventario fisico venga effettuato da persone indipendenti da quelle che sovraintendono alla custodia delle giacenze e che detengono la contabilità di magazzino;
b) siano definiti i metodi per la rilevazione delle quantità inventariate (ex conteggi, pesature ecc...); 
c) sia definito il trattamento delle merci a lento rigiro, obsolete e scadute
d) ogni  rettifica da apportare ai saldi contabili sia preventivamente autorizzata;
e) il dato contabile venga allineato alle risultanze dell'inventario                        </t>
  </si>
  <si>
    <t>E1.2</t>
  </si>
  <si>
    <t>Applicazione di procedure per inventari fisici periodici.</t>
  </si>
  <si>
    <t>E1.3</t>
  </si>
  <si>
    <t>Definizione di controlli sui riepiloghi d'inventario tali da garantire che:
a. persone diverse dai magazzinieri o da chi tiene la contabilita' di magazzino predispongano i riepiloghi d'inventario.
b. si instaurino adeguate procedure per garantire la completezza e la correttezza dei riepiloghi d'inventario.
c. vengano valorizzate le differenze d'inventario.
d. la riconciliazione tra le giacenze fisiche e le giacenze contabili e quindi la correttezza delle eventuali differenze d'inventario sia garantita da adeguate procedure di cut-off. 
e. si prevedano apposite riconciliazioni sui sezionali di magazzino dei vari reparti. 
f. adeguati controlli ed analisi vengono effettuati sulle differenze d'inventario. 
g. anche i controlli sulle differenze di inventario siano svolti da persone indipendenti dai magazzinieri o da chi tiene la contabilita' di magazzino.
h. il responsabile approvi i risultati dell'indagine ed i valori finali delle differenze di inventario. e rediga una relazione in merito all’esito dello stesso.
i. sia prevista una preventiva autorizzazione per apportare ogni  rettifica ai saldi contabili.E163</t>
  </si>
  <si>
    <t>Creare un sistema di collegamento con il modulo magazzino per generare una serie di indicatori che rilevino:
- Esistena di differenze inventariali
- quadratura tra dato di magazzino e co.ge.
- elenco valore magazzino che rilevi la localizzazione territoriale ed aziendale
- Indicatori di rotazione
- Indicatori di scadenza
- Indicatore di movimentazione in entrata ed in uscita</t>
  </si>
  <si>
    <t>E1.4</t>
  </si>
  <si>
    <t>Garantire l'adeguamento del dato contabile delle rimanenze alle risultanze dell'inventario, mediante il recepimento delle differenze inventariali.</t>
  </si>
  <si>
    <t>Vedi sopra</t>
  </si>
  <si>
    <t>E1.5</t>
  </si>
  <si>
    <t xml:space="preserve">Predisposizione di procedure specifiche per la gestione dei conti deposito (es protesi, materiali monouso). </t>
  </si>
  <si>
    <t>Vedi sopra + prevedere un sistema di raccolta dei conti deposito</t>
  </si>
  <si>
    <t>E1.6</t>
  </si>
  <si>
    <t xml:space="preserve">Applicazione di procedure specifiche per la gestione dei conti deposito (es protesi, materiali monouso). 
</t>
  </si>
  <si>
    <t>E1.7</t>
  </si>
  <si>
    <t>Richiesta di conferma dati a terzi depositari di merci dell'azienda e relativa riconciliazione con i propri dati</t>
  </si>
  <si>
    <t>E1.8</t>
  </si>
  <si>
    <t>E1.9</t>
  </si>
  <si>
    <t>Verifica di corretta esecuzione della procedura definita ai punti E1.1 e E1.5</t>
  </si>
  <si>
    <t>E2) Individuare i movimenti in entrata ed in uscita e il momento effettivo di trasferimento del titolo di proprietà delle scorte.</t>
  </si>
  <si>
    <t>E2.1</t>
  </si>
  <si>
    <t>Predisposizione di una procedura relativa a carichi e scarichi da magazzino, in cui sia prevista tra l'altro:
a) apposita documentazione interna (con buoni prenumerati) ed apposite autorizzazioni per tutti i carichi a magazzino per materiali di acquisto e per i resi a fornitori
b) i controlli da porre in essere per garantire la completa e tempestiva registrazione di tali documenti nel sistema di gestione del magazzino (ad es. a mezzo della prenumerazione dei documenti)
c) che i prelievi, i trasferimenti  e i resi vengano effettuati con documenti interni prenumerati o numerati sequenzialmente
d) che le autorizzazioni di tali movimenti siano emesse da persone indipendenti rispetto a chi gestisce i magazzini o tiene la contabilita' di magazzino
Tale procedura deve prevedere anche l'applicazione delle disposizioni contenute nel D. Lgs 118/2011 e nella Casistica applicativa</t>
  </si>
  <si>
    <t>E2.3</t>
  </si>
  <si>
    <t>E2.4</t>
  </si>
  <si>
    <t>Implementazione di un sistema di verifica (almeno annuale) che consenta di effettuare il cut-off contabile: report da cui si evinca che tutti i movimenti in uscita dal magazzino ad una certa data siano stati anche scaricati (non valorizzato) in Co.Ge; e che tutti i movimenti in entrata ad una certa data sia stati anche stanziati (valorizzato) in Co.Ge.</t>
  </si>
  <si>
    <t>Creare un collegamento con la contabilità di magazzino che evidenzi i movimenti in entrata ed in uscita ultimi 15 giorni e successivi 15 giorni e relativo abinamento con le fatture</t>
  </si>
  <si>
    <t>E2.5</t>
  </si>
  <si>
    <t>Implementazione sistemi integrati che consentano di effettuare il cut-off fisico: report da cui si evinca che la contabilità di magazzino è aggiornata con tutti e soli i movimenti verificatisi ad una certa data.</t>
  </si>
  <si>
    <t>E2.6</t>
  </si>
  <si>
    <t>Verifica di corretta esecuzione della procedura definita al punto E2.1</t>
  </si>
  <si>
    <t>E3) Rilevare gli aspetti gestionali e contabili delle scorte garantendo un adeguato livello di correlazione tra i due sistemi</t>
  </si>
  <si>
    <t>E3.1</t>
  </si>
  <si>
    <t>Implementazione di sistemi integrati tra contabilità generale e contabilità sezionale di magazzino che garantiscano un immediato  raffronto e una rilevazione congiunta in Co.Ge (fatture da ricevere e fatturazione attiva) ed in contabilità di magazzino (carichi, scarichi).</t>
  </si>
  <si>
    <t>E3.2</t>
  </si>
  <si>
    <t>Laddove i sistemi di contabilità generale e contabilità di magazzino risultino diversi e non integrati, adottare un sistema di raccordo tra i dati contabili e gestionali al fine di garantire che la variazione delle rimanenze da dati gestionali corrisponda alla variazione delle rimanenze da dati contabili (CE)</t>
  </si>
  <si>
    <t>E3.3</t>
  </si>
  <si>
    <t>Formalizzazione di regole per assicurare comunque il corretto raccordo tra contabilità generale e contabilità sezionale di magazzino attraverso la manutenzione e l'aggiornamento della tabella di raccordo tra anagrafiche di magazzino e conti di co.ge. sulla base di criteri condivisi tra i servizi coinvolti.</t>
  </si>
  <si>
    <t>E3.4</t>
  </si>
  <si>
    <t xml:space="preserve">Adozione di azioni dirette a monitorare la presenza in magazzino di articoli slow-moving e/o obsoleti e la trasmissione delle informazioni in Co.Ge per la rilevazione di eventuali svalutazioni di fine anno. </t>
  </si>
  <si>
    <t>Creare dal sistema di magazzino indicatori di Slow Moving</t>
  </si>
  <si>
    <t>E3.5</t>
  </si>
  <si>
    <t>In caso di produzione interna di prodotti finiti (ad esempio UFA, produzione di radiofarmaco) prevedere procedure di allocazione dei costi e riconciliazione tra i prelievi di materie prime ed i carichi di semilavorati e/o prodotti finiti</t>
  </si>
  <si>
    <t>E3.6</t>
  </si>
  <si>
    <t>E3.7</t>
  </si>
  <si>
    <t>Verifica di corretta esecuzione della procedura definita ai punti precedenti</t>
  </si>
  <si>
    <t>E4) Definire ruoli e responsabilità connessi al processo di rilevazione inventariale delle scorte (magazzini – reparti/servizi - terzi) al  31 dicembre di ogni anno.</t>
  </si>
  <si>
    <t>E4.1</t>
  </si>
  <si>
    <t xml:space="preserve">Predisposizione di un programma di lavoro (da aggiornare annualmente) per la rilevazione inventariale al 31 dicembre che preveda: la descrizione dell'area inventariale prescelta, dei beni, dei coordinatori del processo, dei partecipanti alla conta, dei metodi di conta. </t>
  </si>
  <si>
    <t>Allegare procedure inventariali ed attivare un allert nel caso in cui ciò non sia fatto</t>
  </si>
  <si>
    <t>E4.2</t>
  </si>
  <si>
    <t>Archiviazione e conservazione della documentazione da cui si possa ripercorrere tutto il processo di rilevazione inventariale di fine anno.</t>
  </si>
  <si>
    <t>allegare o collegare il DB con il sistema contabile di magazzino dove sono formalizzati gli inventari</t>
  </si>
  <si>
    <t>E4.3</t>
  </si>
  <si>
    <t>E5) Calcolare il turnover delle scorte in magazzino e delle scorte obsolete (scadute e/o non più utilizzabili nel processo produttivo).</t>
  </si>
  <si>
    <t>E5.1</t>
  </si>
  <si>
    <t>Attivazione di un sistema di monitoraggio trimestrale del turn over delle scorte di magazzino, delle merci obsolete e scadute</t>
  </si>
  <si>
    <t>E5.2</t>
  </si>
  <si>
    <t>Implementazione di procedure e programmi di approvigionamento che tengano conto del turnover dei beni e delle obsolescenze.</t>
  </si>
  <si>
    <t>E5.3</t>
  </si>
  <si>
    <t>E5.4</t>
  </si>
  <si>
    <t>E6) Disporre di un sistema contabile/gestionale per la rilevazione e classificazione delle scorte che consenta, tra l’altro, di correlare: documenti d’entrata e fatture da ricevere; scarichi e prestazioni attive.</t>
  </si>
  <si>
    <t>E6.1</t>
  </si>
  <si>
    <t>Si rimanda al punto E3.1</t>
  </si>
  <si>
    <t xml:space="preserve">E7) Gestire i magazzini in modo da garantire: la separazione tra funzioni di contabilità di magazzino e di contabilità generale; la verifica tra merci ricevute e quantità ordinate; la rilevazione e la tracciabilità degli  scarichi di magazzino e dei trasferimenti al reparto; la riconciliazione tra quantità inventariate e quantità rilevate e valorizzate in contabilità generale.     </t>
  </si>
  <si>
    <t>E7.1</t>
  </si>
  <si>
    <t xml:space="preserve">Adozione di un funzionigramma, (aggiornato ad ogni variazione della pianta organica) in cui siano chiaramente indicati: nominativi, ruoli e responsabilità per le attività di: verifica merci ricevute e quantità ordinate; rilevazione scarichi di magazzino e trasferimenti al reparto; riconciliazione tra quantità inventariate e quantità rilevate; la valorizzate in contabilità generale. </t>
  </si>
  <si>
    <t>AREA CREDITI E RICAVI</t>
  </si>
  <si>
    <t>F1) Separare adeguatamente compiti e responsabilità nelle fasi di acquisizione, rilevazione e gestione dei crediti (e dei correlati ricavi).</t>
  </si>
  <si>
    <t>F1.1</t>
  </si>
  <si>
    <t>Redazione ed adozione di un funzionigramma, (aggiornato ad ogni variazione della pianta organica) in cui siano chiaramente indicati i nominativi, i ruoli e le responsabilità specifiche per la rilevazione e la gestione di: contributi da Regione; altri contributi; ricavi per prestazioni Intramoenia; compartecipazioni alla spesa sanitaria (Ticket); attività commerciale.</t>
  </si>
  <si>
    <t>F1.2</t>
  </si>
  <si>
    <t>Definizione di una procedura di "contabilità per commessa" per la gestione dei contributi vincolati e finalizzati con evidenziazione delle somme assegnate, erogate, utilizzate e non utilizzate e per la rendicontazione dei costi correlati.</t>
  </si>
  <si>
    <t>F1.3</t>
  </si>
  <si>
    <t>Applicazione della procedura di "contabilità per commessa" per la gestione dei contributi vincolati e finalizzati con evidenziazione delle somme assegnate, erogate, utilizzate e non utilizzate e previsione di un sistema gestionale per la rendicontazione dei costi correlati.</t>
  </si>
  <si>
    <t>F1.4</t>
  </si>
  <si>
    <t>Adozione di un regolamento aziendale per la gestione dell'attività di libera professione nella quale sia anche definito il processo di allocazione dei costi comuni alle attività intramoenia e le autorizzazioni necessarie per espletare tale attività.</t>
  </si>
  <si>
    <t>F1.5</t>
  </si>
  <si>
    <t>Implementazione di un sistema di contabilità separata per la rilevazione dei ricavi per prestazioni sanitarie e sociosanitarie - intramoenia.</t>
  </si>
  <si>
    <t>F1.6</t>
  </si>
  <si>
    <t xml:space="preserve">Adozione di una procedura di verifica dei ricavi da compartecipazione alla spesa sanitaria (Ticket) che consenta di accertare la corrispondenza tra: visite prenotate a sistema; prestazioni erogate, impegnative ed incassi ricevuti. </t>
  </si>
  <si>
    <t>F1.7</t>
  </si>
  <si>
    <t xml:space="preserve">Implementazione di una procedura di verifica dei ricavi da compartecipazione alla spesa sanitaria (Ticket) che consenta di accertare la corrispondenza tra: visite prenotate a sistema; prestazioni erogate, impegnative ed incassi ricevuti. </t>
  </si>
  <si>
    <t>F1.8</t>
  </si>
  <si>
    <t>Adozione di una procedura di erogazione ed eventuale fatturazione dei ricavi per servizi resi a pagamento che preveda almeno:
a) l'individuazione dei Dipartimenti e uffici che erogano prestazioni a pagamento (es. Area di igiene e sanità pubblica, Area di tutela della salute e sicurezza negli ambienti di lavoro ecc.);
b) la mappatura e analisi delle attività erogate a pagamento (ad es. Prestazioni di Medicina del Lavoro, Prestazioni di Medicina Legale, visite fiscali ecc.)
c) la verifica delle fatturazioni attive rispetto alle prestazioni eriogate;
d) l'mplementazione di un sistema di contabilità separata per la rilevazione delle attività commerciali</t>
  </si>
  <si>
    <t>F1.9</t>
  </si>
  <si>
    <t>Implementazione di una procedura di erogazione ed eventuale fatturazione dei ricavi per servizi resi a pagamento.</t>
  </si>
  <si>
    <t>F1.10</t>
  </si>
  <si>
    <t>F1.11</t>
  </si>
  <si>
    <t>Verifica di corretta esecuzione della procedura definita ai punti precedenti F1.2, F1.4, F1.6 e F1.8</t>
  </si>
  <si>
    <t>F2) Realizzare riscontri periodici tra le risultanze contabili interne all’azienda e quelle esterne, provenienti dai debitori.</t>
  </si>
  <si>
    <t>F2.1</t>
  </si>
  <si>
    <t>Attuazione, con periodicità almeno annuale, di procedure di richiesta di conferma esterna (circolarizzazione) sui saldi creditori dell'Azienda ad una data prestabilita e e riconciliazione con le informazioni presenti in Co.Ge, motivandone gli scostamenti.</t>
  </si>
  <si>
    <t>F2.2</t>
  </si>
  <si>
    <t>Per i clienti per i quali la risposta alla richiesta di conferma saldi non è pervenuta, l'esistenza dei crediti è verificata mediante la realizzazione di procedure di verifica alternative quali ad esempio pagamenti ricevuta dall'azienda successivamente alla data di riferimento della conferma, controllo della documentazione sottostante il credito (fatture, ordini, documenti di spedizione ecc..</t>
  </si>
  <si>
    <t>F2.3</t>
  </si>
  <si>
    <t>F3) Realizzare analisi comparate periodiche degli ammontari di crediti e ricavi del periodo corrente, dell’anno precedente e del bilancio di previsione.</t>
  </si>
  <si>
    <t>F3.1</t>
  </si>
  <si>
    <t>Attuazione, con periodicità almeno semestrale ed in modo documentato, di analisi comparative di controllo tra valori di budget, valori di consuntivo dell'anno in corso e dell'anno precedente.</t>
  </si>
  <si>
    <t>F3.2</t>
  </si>
  <si>
    <t>Definizione di un set di indicatori di riferimento per l'area crediti e ricavi.</t>
  </si>
  <si>
    <t>F3.3</t>
  </si>
  <si>
    <t xml:space="preserve">F4) Garantire che ogni operazione suscettibile di originare, modificare o estinguere i crediti sia accompagnata da appositi documenti, controllati ed approvati prima della loro trasmissione a terzi e rilevazione contabile. </t>
  </si>
  <si>
    <t>F4.1</t>
  </si>
  <si>
    <t>Predisposizione di una procedura che preveda appropriati controlli atti a garantire la correttezza formale e sostanziale delle operazioni che originano il credito. Tra i controlli da prevedere si evidenziano principalemente; controlli dei provvedimenti di assegnazione delle risorse da parte della Regione, Stato o altri Enti pubblici, controlli dei prospetti trasmessi dalle casse CUP,  bollettini postali, fatture o altri documenti comprovanti le prestazioni ecc.
Tale procedura deve prevedere anche l'applicazione delle disposizioni contenute nel D. Lgs 118/2011 e nella Casistica applicativa</t>
  </si>
  <si>
    <t>F4.2</t>
  </si>
  <si>
    <t xml:space="preserve">Applicazione di una procedura che preveda appropriati controlli atti a garantire la correttezza formale e sostanziale delle operazioni che originano il credito. </t>
  </si>
  <si>
    <t>F4.3</t>
  </si>
  <si>
    <t>Applicazione di una procedura di archiviazione dei documenti contabili originali (da cui hanno avuto origene le transazioni) che consenta una immediata e puntuale correlazione con le scritture in Co.Ge ed individuazione del documento.</t>
  </si>
  <si>
    <t>F4.4</t>
  </si>
  <si>
    <t>Applicazione della procedura atta a garantire che tutte le prestazioni soggette a fatturazione vengano fatturate in modo tempestivo e accurato  nonché registrate nei conti di co.ge. e che tutte le prestazioni rese vengano registrate ancorchè non ancora fatturate alla chiusura del periodo contabile.</t>
  </si>
  <si>
    <t>F4.5</t>
  </si>
  <si>
    <t>F4.6</t>
  </si>
  <si>
    <t>Attivazione di un sistema di verifiche periodiche volte a riscontrare la corrispondenza tra i partitari clienti e contabilità generale</t>
  </si>
  <si>
    <t>F4.7</t>
  </si>
  <si>
    <t>Verifica di corretta esecuzione della procedura definita ai punti precedenti F4.1, F4.2, F4.3 e F4.4</t>
  </si>
  <si>
    <t>F5) Valutare i crediti e i ricavi, tenendo conto di tutti i fatti che possono influire sul valore degli stessi, quali ad esempio: il rischio di inesigibilità e l’eventualità di rettifiche.</t>
  </si>
  <si>
    <t>F5.1</t>
  </si>
  <si>
    <t xml:space="preserve">Definizione ed adozione di una procedura periodica (almeno annuale) e documentata per l'attività di analisi dell'esistenza e valutazione del rischio di esigibilità dei crediti (anzianità, stato del debitore e garanzie ricevute), e per la stima degli accantonamenti al Fondo Svalutazione Crediti </t>
  </si>
  <si>
    <t>F5.2</t>
  </si>
  <si>
    <t>Implementazione di un sistema di reportistica che rappresenti i crediti in base all'anzianità.</t>
  </si>
  <si>
    <t>F5.3</t>
  </si>
  <si>
    <t>F5.4</t>
  </si>
  <si>
    <t>Verifica di corretta esecuzione della procedura definita al punto F5.1</t>
  </si>
  <si>
    <t>F6) Rilevare la competenza di periodo delle operazioni che hanno generato crediti e ricavi.</t>
  </si>
  <si>
    <t>F6.1</t>
  </si>
  <si>
    <t xml:space="preserve">Attivazione di un sistema di monitoraggio periodico per la rilevazione della competenza di periodo delle operazioni che hanno generato crediti e ricavi effettuando test di cut off </t>
  </si>
  <si>
    <t>F6.2</t>
  </si>
  <si>
    <t>Attivazione di un sistema di monitoraggio periodico dei contributi vincolati e finalizzati con evidenziazione delle somme assegnate, erogate, utilizzate e non utilizzate e previsione di un sistema gestionale per la rendicontazione dei costi correlati.</t>
  </si>
  <si>
    <t>F6.3</t>
  </si>
  <si>
    <t>Attivazione di un sistema di monitoraggio(almeno  trimestrale) extracontabile dei ricavi per prestazioni sanitarie rese nel periodo di competenza sulla base dei flussi di produzione sanitaria (ricoveri, prestazioni specialistiche, file F ecc.) e riconciliazione a fine esercizio dei dati di produzione aziendali con i dati di produzione regionali.</t>
  </si>
  <si>
    <t>AREA DISPONIBILITA' LIQUIDE</t>
  </si>
  <si>
    <t>G1) Separare adeguatamente compiti e responsabilità nella gestione delle giacenze di cassa (economale e CUP) e dei crediti/debiti verso l’Istituto Tesoriere.</t>
  </si>
  <si>
    <t>G1.1</t>
  </si>
  <si>
    <t>Redazione ed adozione di un funzionigramma, (aggiornato ad ogni variazione della pianta organica) in cui siano chiaramente indicati: nominativi, ruoli e responsabilità specifiche per le fasi di gestione delle giacenze di cassa e di contabilizzazione dei crediti/debiti verso l'Istituto Tesoriere, ed in cui siano chiaramente definiti i poteri di firma.</t>
  </si>
  <si>
    <t>G1.2</t>
  </si>
  <si>
    <t>Predisposizione di una procedura formalizzata per la gestione delle Casse Economali e delle Casse Prestazioni.</t>
  </si>
  <si>
    <t>G1.3</t>
  </si>
  <si>
    <t xml:space="preserve">Applicazione di una procedura formalizzata per la gestione delle Casse Economali e delle Casse Prestazioni.
</t>
  </si>
  <si>
    <t>G1.4</t>
  </si>
  <si>
    <t>G1.5</t>
  </si>
  <si>
    <t>Verifica di corretta esecuzione della procedura definita al punto G1.2</t>
  </si>
  <si>
    <t>G2) Separare adeguatamente compiti e responsabilità tra le attività di rilevazione contabile di ricavi, costi, crediti e debiti e le attività di rilevazione contabile d’incassi e pagamenti.</t>
  </si>
  <si>
    <t>G2.1</t>
  </si>
  <si>
    <t>Redazione ed adozione di un funzionigramma, (aggiornato ad ogni variazione della pianta organica) in cui siano chiaramente indicati: nominativi, ruoli e responsabilità specifiche per la gestione delle attività relative ad incassi e pagamenti.</t>
  </si>
  <si>
    <t>G2.2</t>
  </si>
  <si>
    <t>G3) Realizzare controlli periodici da parte di personale interno, terzo dalle funzioni di Tesoreria.</t>
  </si>
  <si>
    <t>G3.1</t>
  </si>
  <si>
    <t xml:space="preserve">Definizione di una procedura formalizzata che preveda dei controlli periodici documentati, con cadenza almeno trimestrale e realizzati da personale indipendente alle funzioni di tesoreria (es. internal audit). </t>
  </si>
  <si>
    <t>G3.2</t>
  </si>
  <si>
    <t xml:space="preserve">Applicazione della procedura formalizzata per i controlli periodici realizzati da personale indipendente alle funzioni di tesoreria (es. internal audit). 
</t>
  </si>
  <si>
    <t xml:space="preserve">Aquisizione delle risultanze emerse dai controlli trimestrali (obbligatori) condotti del Collegio Sindacale. </t>
  </si>
  <si>
    <t>G4) Garantire che tutte le operazioni di cassa e banca siano corredate da documenti idonei, controllati ed approvati prima della loro rilevazione contabile.</t>
  </si>
  <si>
    <t>G4.1</t>
  </si>
  <si>
    <t>Definizione di una procedura formalizzata che garantisca che ogni operazione di cassa e di banca sia accompagnata e comprovata da appositi documenti (quali reversli di incasso, mandati di pagamento, distinte di versamento in banca) e che tali documenti siano controllati e approvati prima della loro rilevazione.</t>
  </si>
  <si>
    <t>G4.2</t>
  </si>
  <si>
    <t>Applicazione della procedura formalizzata che garantisca che ogni operazione di cassa e di banca sia accompagnata e comprovata da appositi documenti (quali reversli di incasso, mandati di pagamento, distinte di versamento in banca) e che tali documenti siano controllati e approvati prima della loro rilevazione.</t>
  </si>
  <si>
    <t>G4.3</t>
  </si>
  <si>
    <t>G4.4</t>
  </si>
  <si>
    <t>Verifica di corretta esecuzione della procedura definita al punto G4.1</t>
  </si>
  <si>
    <t xml:space="preserve">G5) Tracciare, in modo chiaro, evidente e ripercorribile, tutti i controlli svolti sulle operazioni di Tesoreria (inclusa l’attività di riconciliazione contabile con le risultanze dell’Istituto Tesoriere, dei conti correnti postali, delle casse economali, ecc.). </t>
  </si>
  <si>
    <t>G5.1</t>
  </si>
  <si>
    <t>Adozione di procedure volte a disciplinare i controlli da porre in essere sulle operazioni di Tesoreria quali ad esempio: firma dei mandati da parte del personale incaricato, coerenza con i giustificativi di spesa, evidenziazione dell'avvenuto pagamento sui giustificativi di spesa al fine di prevenire duplicazioni di pagamento, controllo della sussistenza di eventuali azioni legali o di incassi coattivi, sussistenza di eventuali cessionari di crediti ecc</t>
  </si>
  <si>
    <t>G5.2</t>
  </si>
  <si>
    <t xml:space="preserve">Adozione di una procedura di archiviazione dei documenti contabili originali (da cui hanno avuto origine le transazioni) che consenta una immediata e puntuale correlazione con le scritture in Co.Ge ed individuazione dei documenti originali (ottenuta dall'Istituto Tesoriere, dall'ente postale, ecc.) </t>
  </si>
  <si>
    <t>G5.3</t>
  </si>
  <si>
    <t>Adozione di una procedura che consenta di evidenziare e di ripercorrere i controlli (data, responsabile, tipo di controllo) sugli stati di concordanza tra le risultanze contabili dell'azienda e quelle dell'istituto tesoriere.</t>
  </si>
  <si>
    <t>G5.4</t>
  </si>
  <si>
    <t>G5.5</t>
  </si>
  <si>
    <t>Verifiche periodiche volte a riscontrare la corretta applicazione delle procedure adottate sulle operazioni di tesoreria con predisposizione di relativo report sugli stati di concordanza tra le risultanze contabili dell'azienda e quelle delle banche..</t>
  </si>
  <si>
    <t>PATRIMONIO NETTO</t>
  </si>
  <si>
    <t xml:space="preserve">H1) Autorizzare, formalmente e preliminarmente, le operazioni gestionali e contabili che hanno impatto sul Patrimonio Netto. </t>
  </si>
  <si>
    <t>H1.1</t>
  </si>
  <si>
    <t>Predisposizione di una procedura che preveda un'autorizzazione, formale e preliminare, in caso di operazioni che hanno impatto sul patrimonio netto, quali ad esempio: modifiche del fondo di dotazione, ripiani perdite, movimenti per i cespiti acquistati con contributi in conto capitale e relative sterilizzazioni, distribuzione di eventuali utili ecc.
Tale procedura deve prevedere anche l'applicazione delle disposizioni contenute nel D. Lgs 118/2011 e nella Casistica applicativa</t>
  </si>
  <si>
    <t>H1.2</t>
  </si>
  <si>
    <t>Applicazione della procedura che preveda un'autorizzazione, formale e preliminare, in caso di operazioni che hanno impatto sul patrimonio netto.</t>
  </si>
  <si>
    <t>H1.3</t>
  </si>
  <si>
    <t>Verifica di corretta esecuzione della procedura definita al punto H1.1</t>
  </si>
  <si>
    <t>H2) Riconciliare i contributi in conto capitale ricevuti, nonché i contributi in conto esercizio stornati al conto capitale, ed i cespiti finanziati, tenendo conto anche degli ammortamenti e delle sterilizzazioni che ne discendono.</t>
  </si>
  <si>
    <t>H2.1</t>
  </si>
  <si>
    <t>Ricognizione dei contributi per investimenti iscritti nel PN con indicazione del cespite/i di riferimento.</t>
  </si>
  <si>
    <t>H2.2</t>
  </si>
  <si>
    <t>Definizione di una procedura e schemi extracontabili di raffronto tra contributo residuo e cespite/i di riferimento al fine di verificare l'allineamento tra piano di ammortamento e residuo del contributo da utilizzare per la sterilizzazione.</t>
  </si>
  <si>
    <t>H2.3</t>
  </si>
  <si>
    <t>Applicazione della procedura e predisposizione di report periodici (formalizzati) per la riconciliazione tra i contributi in c/capitale ovvero in c/esercizio se destinati all'acquisto di cespiti, il valore dei cespiti finanziati tenendo conto delle sterilizzazioni effettuate, con indicazione del cespite/i di riferimento, del contributo residuo e del valore netto contabile, anche alla luce delle recenti disposizioni previste dalla legge n° 228 del 24 dicembre 2012</t>
  </si>
  <si>
    <t>H2.4</t>
  </si>
  <si>
    <t>H3) Riconciliare i contributi in conto capitale da Regione e da altri soggetti in modo tale da consentire un’immediata individuazione, l’accoppiamento con la delibera formale di assegnazione e la tracciabilità del titolo alla riscossione da parte dell’Azienda.</t>
  </si>
  <si>
    <t>H3.1</t>
  </si>
  <si>
    <t>Attivazione di un sistema di ricognizione e di monitoraggio dei provvedimenti di assegnazione dei contributi in c/capitale da Regione e altri enti pubblici ricevuti dall'azienda.</t>
  </si>
  <si>
    <t>H3.2</t>
  </si>
  <si>
    <t>Adozione di una procedura di archiviazione dei documenti contabili originali (da cui hanno avuto origene le transazioni) che consenta una immediata e puntuale correlazione con le scritture in Co.Ge ed individuazione del documento.</t>
  </si>
  <si>
    <t>H3.3</t>
  </si>
  <si>
    <t>Applicazione della procedura di archiviazione dei documenti contabili originali che consenta di associare a ciascun contributo in c/capitale la deliberazione di assegnazione e il titolo di riscossione da parte dell'azienda.</t>
  </si>
  <si>
    <t>H3.4</t>
  </si>
  <si>
    <t>Verifica di corretta esecuzione della procedura definita al punto H3.2</t>
  </si>
  <si>
    <t>H4) Identificare puntualmente i conferimenti, le donazioni ed i lasciti vincolati a investimenti e la riconciliazione sistematica tra conferimenti, donazioni e lasciti vincolati a investimenti ed i correlati cespiti capitalizzati, nonché tra ammortamenti e sterilizzazioni che ne discendono.</t>
  </si>
  <si>
    <t>H4.1</t>
  </si>
  <si>
    <t xml:space="preserve">Predisposizione di procedure amministrativo-contabili per l'identificazione puntuale dei conferimenti, le donazioni ed i lasciti vincolati a investimenti </t>
  </si>
  <si>
    <t>H4.2</t>
  </si>
  <si>
    <t xml:space="preserve">Applicazione di procedure amministrativo-contabili per l'identificazione puntuale dei conferimenti, le donazioni ed i lasciti vincolati a investimenti.
</t>
  </si>
  <si>
    <t>H4.3</t>
  </si>
  <si>
    <t>Attivazione di un sistema di monitoraggio periodico della riconciliazione sistematica tra conferimenti, donazioni e lasciti vincolati a investimenti ed i correlati cespiti capitalizzati, nonché tra ammortamenti e sterilizzazioni che ne discendono</t>
  </si>
  <si>
    <t>AREA DEBITI E COSTI</t>
  </si>
  <si>
    <t xml:space="preserve">I1) Disciplinare gli approvvigionamenti di beni e servizi sanitari e  non sanitari: documentando e formalizzando il flusso informativo e le fasi della procedura di acquisizione dei beni e servizi sanitari e non sanitari. </t>
  </si>
  <si>
    <t>I1.1</t>
  </si>
  <si>
    <t>Predisposizione di una procedura che relativamente agli approvvigionamenti di beni e servizi disciplini tutte le fasi dalla determinazione dei fabbisogni al ricevimento dei beni o della prestazione del servizio.
La procedura deve tra l'altro prevedere che:                                                                                                                               
a) gli acquisti siano effettuati sulla base di appropriate autorizzazioni interne e,  laddove richiesto, sulla base di apposite approvazioni regionali coerentemente, anche, ai budget assegnati
b) siano chiaramente definiti i poteri di autorizzare ordinazioni ed i relativi limiti
c) gli ordini di acquisto siano emessi sulla base di richieste scritte di approvvigionamento 
d) gli ordini di acquisto siano numerati in sequenza 
e) negli ordini di acquisto venga data chiara evidenza delle quantità ordinate, dei relativi prezzi, delle altre condizioni di acquisto
f) gli ordini di acquisto siano regolarmente archiviati
g) chi autorizza le ordinazioni è  indipendente da chi  richiede gli approvvigionamenti   ecc....    
Tale procedura deve prevedere anche l'applicazione delle disposizioni contenute nel D. Lgs 118/2011 e nella Casistica applicativa</t>
  </si>
  <si>
    <t>I1.2</t>
  </si>
  <si>
    <t>Applicazione di una procedura che relativamente agli approvvigionamenti di beni e servizi disciplini tutte le fasi dalla determinazione dei fabbisogni al ricevimento dei beni o della prestazione del servizio.</t>
  </si>
  <si>
    <t>I1.3</t>
  </si>
  <si>
    <t>Attivazione di un sistema di verifiche periodiche volte a riscontrare il rispetto della procedura ed in particolare la sussistenza delle evidenze documentali di tutti i controlli richiesti quali autorizzazioni alla spesa, capienza rispetto al budget, certificazioni varie ecc.., con predisposizioni di relativi report delle risultanze delle verifiche</t>
  </si>
  <si>
    <t>I1.4</t>
  </si>
  <si>
    <t>Attivazione di report per il monitoraggio periodico degli "acquisti in economia" e procedure negoziate</t>
  </si>
  <si>
    <t>I1.5</t>
  </si>
  <si>
    <r>
      <t>Acquisto prestazioni sanitarie da privato</t>
    </r>
    <r>
      <rPr>
        <b/>
        <sz val="12"/>
        <rFont val="Calibri"/>
        <family val="2"/>
        <scheme val="minor"/>
      </rPr>
      <t xml:space="preserve">
</t>
    </r>
    <r>
      <rPr>
        <sz val="12"/>
        <rFont val="Calibri"/>
        <family val="2"/>
        <scheme val="minor"/>
      </rPr>
      <t xml:space="preserve">Definizione di una procedura formalizzata ai fini della remunerazione delle prestazioni nella quale siano previsti i seguenti punti di controllo:
a. verifica sulle prestazioni erogate,  sulla verifica della correttezza delle codifiche utilizzate e successivamente la congruità delle informazioni iscritte; 
b. I'aggiornamento della situazione di autorizzazione e accreditamento esclusivamente sulla base di dati ufflciali notificati e in costante azione di verifica del mantenimento dei requisiti per I'esercizio dell'attività sanitaria; 
c. verifica delIa piena responsabilità nella gestione e controlli di tutte le prestazioni sanitarie acquistate per conto del SSR dai soggetti erogatori privati accreditati, garantendo il controllo della coerenza tra prestazioni erogate, prestazioni fatturate ed eventualmente liquidate. </t>
    </r>
  </si>
  <si>
    <t>I1.6</t>
  </si>
  <si>
    <t>Applicazione procedura formalizzata ai fini della remunerazione delle prestazioni  sanitarie da privato.</t>
  </si>
  <si>
    <t>I1.7</t>
  </si>
  <si>
    <t>Verifica di corretta esecuzione della procedura definita al punto I1.5</t>
  </si>
  <si>
    <t xml:space="preserve">I2) Impiegare documenti idonei ed approvati, lasciando traccia dei controlli svolti: ogni operazione suscettibile di originare, modificare o estinguere i debiti deve essere comprovata da appositi documenti che siano controllati ed approvati prima della loro rilevazione contabile.  </t>
  </si>
  <si>
    <t>I2.1</t>
  </si>
  <si>
    <t xml:space="preserve">Predisposizione di una procedura che preveda appropriati controlli atti a garantire la completezza e accuratezza formale e sostanziale delle operazioni che originano, modificano o estinguono il debito. </t>
  </si>
  <si>
    <t>I2.2</t>
  </si>
  <si>
    <t xml:space="preserve">Applicazione di una procedura che preveda appropriati controlli atti a garantire la completezza e accuratezza formale e sostanziale delle operazioni che originano, modificano o estinguono il debito. </t>
  </si>
  <si>
    <t>I2.3</t>
  </si>
  <si>
    <t>I2.4</t>
  </si>
  <si>
    <t>Adozione di controlli periodici e documentabili con riguardo in particolare a: riscontro tra i saldi dei conti individuali ed i saldi dei conti di riepilogo, il riscontro delle risultanze contabili dell'azienda con gli estratti conto inviati dai fornitori di propria iniziativa o su richiesta dell'azienda stessa, riconciliazione partitario fornitori con il libro giornale.</t>
  </si>
  <si>
    <t>I3) Dare evidenza dei controlli effettuati con particolare riguardo: alla comparazione di ordini - offerte richieste ai fornitori - bolle di entrata della merce in magazzino; alla verifica delle fatture dei fornitori
(intestazione, bolla-fattura, bolla-ordine, calcoli aritmetici, adempimenti fiscali, autorizzazione al pagamento).</t>
  </si>
  <si>
    <t>I3.1</t>
  </si>
  <si>
    <t xml:space="preserve">Redazione ed adozione di un funzionigramma, (aggiornato ad ogni variazione della pianta organica) in cui siano chiaramente indicati: nominativi, ruoli e responsabilità specifiche per tutte le fasi del ciclo passivo. </t>
  </si>
  <si>
    <t>I3.2</t>
  </si>
  <si>
    <t>Adozione di una procedura che consenta di evidenziare e di ripercorrere i controlli svolti (data, responsabile, tipo di controllo).
Tra i controlli da prevedere si evidenziano principalemente; comparazione degli ordini con le offerte scritte precedentemente richieste ai fornitori, comparazione delle bolle di entrata con gli ordini per quanto riguarda la natura e la quantità delle merci, i termini e le condizioni di consegna, controllo delle fatture dei fornitori, controllo della sequenza numerica degli ordini, delle bolle di entrata e delle fatture, comparazione fattura con determina di pagamento, ecc.</t>
  </si>
  <si>
    <t>I3.3</t>
  </si>
  <si>
    <t>Applicazione della procedura che consenta di evidenziare e di ripercorrere i controlli svolti (data, responsabile, tipo di controllo).</t>
  </si>
  <si>
    <t>I3.4</t>
  </si>
  <si>
    <t>Adozione di una procedura per la gestione dei pagamenti che preveda tra l'altro:
a) l'indipendenza di coloro che hanno il mandato di firma rispetto alle funzioni di:
- approvazione dei pagamenti;
- preparazione degli assegni o bonifici bancari;
- incassi;
- acquisti e ricevimento merci.
b) che venga garantito l'ordine cronologico dei pagamenti e gli altri adempimenti normativi (es. D.L. 35/2013);
c) l'estinzione del debito al fine di evitare duplicazioni.</t>
  </si>
  <si>
    <t>I3.5</t>
  </si>
  <si>
    <t xml:space="preserve">Applicazione della procedura per la gestione dei pagamenti </t>
  </si>
  <si>
    <t>I3.6</t>
  </si>
  <si>
    <t>Verifica di corretta esecuzione della procedura definita ai punti I3.2 e I3.4</t>
  </si>
  <si>
    <t xml:space="preserve">I4) Fornire idonei elementi di stima e di previsione dei debiti di cui si conosce l’esistenza ma non l’ammontare: merci acquisite o servizi ricevuti senza che sia stata ricevuta e contabilizzata la relativa fattura; debiti a lungo termine, comprensivi degli interessi, per i quali sussistono particolari problemi di valutazione; debiti sui quali siano maturati interessi o penalità da inserire in bilancio; rischi concretizzati in debiti certi.   </t>
  </si>
  <si>
    <t>I4.1</t>
  </si>
  <si>
    <t xml:space="preserve">Predisposizione di una procedura che disciplini e renda documentabili, per ciascuna tipologia di debiti, le modalità di determinazione delle stime dei costi per fatture da ricevere. (ad esempio per i beni un riferimento potrebbe essere rappresentato dai  carichi di magazzini, per i servizi, i contratti e le attestazioni di avvenuta esecuzione dei servizi da parte delle varie strutture ecc..) </t>
  </si>
  <si>
    <t>I4.2</t>
  </si>
  <si>
    <t xml:space="preserve">Applicazione della procedura che disciplini e renda documentabili, per ciascuna tipologia di debiti, le modalità di determinazione delle stime dei costi per fatture da ricevere. </t>
  </si>
  <si>
    <t>I4.3</t>
  </si>
  <si>
    <t>Verifica delle fatture passive pervenute dopo la chiusura dell'esercizio e sino alla data di approvazione del bilancio al fine di individuare passività che avrebbero dovuto essere rilevate entro la data di riferimento del bilancio.</t>
  </si>
  <si>
    <t>I4.4</t>
  </si>
  <si>
    <t>Attivazione di un sistema di ricognizione del contenzioso in essere alla data di chiusura del bilancio e stima da parte del servizio affari legali ovvero legali esterni incaricati dall'azienda, del rischio di soccombenza per ciascuna causa e la relativa quantificazione degli oneri da accontonare a fondo rischi.</t>
  </si>
  <si>
    <t>I4.5</t>
  </si>
  <si>
    <t xml:space="preserve">Attivazione di una procedura che consenta la immediata rilevazione in contabilità generale delle carte contabili trasmesse dal tesoriere a fronte di pagamenti effettuati a seguito di ordinanze di assegnazione giudiziarie.
</t>
  </si>
  <si>
    <t>I4.6</t>
  </si>
  <si>
    <t>Verifica di corretta esecuzione della procedura definita ai punti I4.1 e I4.5</t>
  </si>
  <si>
    <t xml:space="preserve">I5) Formalizzare i flussi informativi e consentire la percorribilità dei controlli sul corretto trattamento economico del personale dipendente, personale assimilato a dipendente e dei medici della medicina convenzionata di base, secondo la regolazione giuslavorista e previdenziale.   </t>
  </si>
  <si>
    <t>I5.1</t>
  </si>
  <si>
    <t>Definizione di una procedura relativa al ciclo personale che disciplini i punti di controllo interno inerenti la gestione giuridica , il trattamento economico e la gestione dlle presenze del personale dipendente</t>
  </si>
  <si>
    <t>I5.2</t>
  </si>
  <si>
    <t>Applicazione di una procedura relativa al ciclo personale che disciplini i punti di controllo interno inerenti la gestione giuridica , il trattamento economico e la gestione dlle presenze del personale dipendente.
Verifica di corretta esecuzione della procedura, a seguito di un congruo periodo di applicazione della stessa.</t>
  </si>
  <si>
    <t>I5.3</t>
  </si>
  <si>
    <t>Implementazione di sistemi integrati tra contabilità generale e sistema gestionale del personale che garantiscano un immediato  raffronto e una rilevazione congiunta dei costi maturati di periodo (ancorchè non liquidati).</t>
  </si>
  <si>
    <t>I5.4</t>
  </si>
  <si>
    <t>Laddove i sistemi di contabilità generale e di gestionale del personale risultino diversi e non integrati, adottare un sistema di raccordo tra i dati contabili e gestionali al fine di garantirne l'allineamento</t>
  </si>
  <si>
    <t>I5.5</t>
  </si>
  <si>
    <t>Gestione di altre tipologie di rapporti di lavoro assimilato a dipendente e dei medici della medicina convenzionata di base, secondo la regolazione giuslavorista e previdenziale.   
Definizione di procedure atte a rilevare e regolamentare tali tipologie di rapporti di lavoro assimilato a dipendente e convenzionato, ed a verificare la corretta registrazione contabile secondo competenza economica.</t>
  </si>
  <si>
    <t>I5.6</t>
  </si>
  <si>
    <t>Applicazione di procedure atte a rilevare e regolamentare le tipologie di rapporti di lavoro assimilato a dipendente e convenzionato, ed a verificare la corretta registrazione contabile secondo competenza economica.</t>
  </si>
  <si>
    <t>I5.7</t>
  </si>
  <si>
    <t>Gestione di contenzioso derivante da cause del lavoro
Applicazione di una procedura di gestione del contenzioso da personale dipendente e assimilato volta alla valutazione del rischio potenziale ai fini di una corretta appostazione di bilancio.</t>
  </si>
  <si>
    <t>I5.8</t>
  </si>
  <si>
    <t>Verifica di corretta esecuzione della procedura definita ai punti I5.1 e I5.5</t>
  </si>
  <si>
    <t>I6) Separare adeguatamente compiti e responsabilità nelle fasi di acquisizione, rilevazione e gestione dei debito (e dei correlati costi).</t>
  </si>
  <si>
    <t>I6.1</t>
  </si>
  <si>
    <t xml:space="preserve">Predisposizione di una procedura che garantisca che le diverse fasi dell'acquisizione, rilevazione e gestione dei debiti siano applicate da soggetti aziendali separati le cui principali funzioni concernano: la determinazione dei fabbisogni; correttezza procedure di gara, emissione delle richieste di approvvigionamento, ricevimento e controllo delle merci o dei servizi ed emissione dei relativi documenti, ricevimento e controllo delle fatture dei fornitori, rilevazione contabile del debito, autorizzazione al pagamento delle fatture ecc.. </t>
  </si>
  <si>
    <t>I6.2</t>
  </si>
  <si>
    <t>Applicazione di una procedura che garantisca che le diverse fasi dell'acquisizione, rilevazione e gestione dei debiti siano applicate da soggetti aziendali separati.</t>
  </si>
  <si>
    <t>I6.3</t>
  </si>
  <si>
    <t xml:space="preserve">Attivazione di un sistema di verifiche periodiche volte a riscontrare la corretta applicazione della procedura </t>
  </si>
  <si>
    <t>I7) Realizzare riscontri periodici tra le risultanze contabili interne all’azienda e quelle esterne, provenienti dai creditori.</t>
  </si>
  <si>
    <t>I7.1</t>
  </si>
  <si>
    <t xml:space="preserve"> Richiesta peridica o almeno annuale di conferma saldi ai creditori dell'azienda selezionati eventualmente su base campionaria</t>
  </si>
  <si>
    <t>I7.2</t>
  </si>
  <si>
    <t>Analisi e riconciliazione delle risposte ed allineamento dei saldi contabili</t>
  </si>
  <si>
    <t>I7.3</t>
  </si>
  <si>
    <t>Attivazione di un sistema di verifiche periodiche volte a riscontrare la corrispondenza partitari fornitori e contabilità generale</t>
  </si>
  <si>
    <t>I8) Realizzare analisi comparate periodiche degli ammontari di debiti e costi, del periodo corrente, dell’anno precedente e del bilancio di previsione.</t>
  </si>
  <si>
    <t>I8.1</t>
  </si>
  <si>
    <t>Analisi degli scostamenti dei costi del periodo corrente rispetto ai costi dello stesso periodo dell'anno precedente ed ai costi dell'anno precedente rapportati al periodo.</t>
  </si>
  <si>
    <t>I8.2</t>
  </si>
  <si>
    <t>Effettuare un monitoraggio perodico degli ammontari dei debiti e dei costi rispetto ai valori indicati nel bilancio di previsione ed al budget</t>
  </si>
  <si>
    <t>I8.3</t>
  </si>
  <si>
    <t>Predisposizione di una procedura di controllo ed analisi comparativa della spesa nel tempo e nello spazio con individuazione di un set di indicatori di riferimento</t>
  </si>
  <si>
    <t>I8.4</t>
  </si>
  <si>
    <t xml:space="preserve">Applicazione di una procedura di controllo ed analisi comparativa della spesa nel tempo e nello spazio con individuazione di un set di indicatori di riferimento. </t>
  </si>
  <si>
    <t>I8.5</t>
  </si>
  <si>
    <t>Verifica di corretta esecuzione della procedura definita al punto I8.3</t>
  </si>
  <si>
    <t>D1)</t>
  </si>
  <si>
    <t>Separare le responsabilità nelle fasi di gestione, autorizzazione, esecuzione e contabilizzazione delle transazioni.</t>
  </si>
  <si>
    <t xml:space="preserve">D2) </t>
  </si>
  <si>
    <t>Realizzare inventari fisici periodici.</t>
  </si>
  <si>
    <t xml:space="preserve"> Proteggere e salvaguardare i beni. </t>
  </si>
  <si>
    <t>D3)</t>
  </si>
  <si>
    <t>Predisporre, con cadenza almeno annuale, un piano degli investimenti.</t>
  </si>
  <si>
    <t xml:space="preserve">D4) </t>
  </si>
  <si>
    <t xml:space="preserve">D5) </t>
  </si>
  <si>
    <t>Individuare separatamente i cespiti acquisiti con contributi in conto capitale, i cespiti acquistati con contributi in conto esercizio, i conferimenti, i  lasciti,  le donazioni.</t>
  </si>
  <si>
    <t>Accertare l’esistenza dei requisiti previsti per la capitalizzazione in bilancio delle manutenzioni straordinarie.</t>
  </si>
  <si>
    <t xml:space="preserve">D6) </t>
  </si>
  <si>
    <t xml:space="preserve">D7) </t>
  </si>
  <si>
    <t>Riconciliare, con cadenza periodica, le risultanze del libro cespiti con quelle della contabilità generale.</t>
  </si>
  <si>
    <t xml:space="preserve">E1) </t>
  </si>
  <si>
    <t>Dimostrare l’effettiva esistenza fisica (magazzini – reparti/servizi – terzi) delle scorte.</t>
  </si>
  <si>
    <t>Individuare i movimenti in entrata ed in uscita e il momento effettivo di trasferimento del titolo di proprietà delle scorte.</t>
  </si>
  <si>
    <t xml:space="preserve">E2) </t>
  </si>
  <si>
    <t xml:space="preserve"> Rilevare gli aspetti gestionali e contabili delle scorte garantendo un adeguato livello di correlazione tra i due sistemi</t>
  </si>
  <si>
    <t>E3)</t>
  </si>
  <si>
    <t xml:space="preserve">E4) </t>
  </si>
  <si>
    <t>Definire ruoli e responsabilità connessi al processo di rilevazione inventariale delle scorte (magazzini – reparti/servizi - terzi) al  31 dicembre di ogni anno.</t>
  </si>
  <si>
    <t>Calcolare il turnover delle scorte in magazzino e delle scorte obsolete (scadute e/o non più utilizzabili nel processo produttivo).</t>
  </si>
  <si>
    <t xml:space="preserve">E5) </t>
  </si>
  <si>
    <t xml:space="preserve">E6) </t>
  </si>
  <si>
    <t>Disporre di un sistema contabile/gestionale per la rilevazione e classificazione delle scorte che consenta, tra l’altro, di correlare: documenti d’entrata e fatture da ricevere; scarichi e prestazioni attive.</t>
  </si>
  <si>
    <t xml:space="preserve">E7) </t>
  </si>
  <si>
    <t xml:space="preserve">Gestire i magazzini in modo da garantire: la separazione tra funzioni di contabilità di magazzino e di contabilità generale; la verifica tra merci ricevute e quantità ordinate; la rilevazione e la tracciabilità degli  scarichi di magazzino e dei trasferimenti al reparto; la riconciliazione tra quantità inventariate e quantità rilevate e valorizzate in contabilità generale.     </t>
  </si>
  <si>
    <t xml:space="preserve">F1) </t>
  </si>
  <si>
    <t>Separare adeguatamente compiti e responsabilità nelle fasi di acquisizione, rilevazione e gestione dei crediti (e dei correlati ricavi).</t>
  </si>
  <si>
    <t>Realizzare riscontri periodici tra le risultanze contabili interne all’azienda e quelle esterne, provenienti dai debitori.</t>
  </si>
  <si>
    <t xml:space="preserve">F2) </t>
  </si>
  <si>
    <t xml:space="preserve"> Realizzare analisi comparate periodiche degli ammontari di crediti e ricavi del periodo corrente, dell’anno precedente e del bilancio di previsione.</t>
  </si>
  <si>
    <t>F3)</t>
  </si>
  <si>
    <t xml:space="preserve">F4) </t>
  </si>
  <si>
    <t xml:space="preserve">Garantire che ogni operazione suscettibile di originare, modificare o estinguere i crediti sia accompagnata da appositi documenti, controllati ed approvati prima della loro trasmissione a terzi e rilevazione contabile. </t>
  </si>
  <si>
    <t xml:space="preserve">F5) </t>
  </si>
  <si>
    <t>Valutare i crediti e i ricavi, tenendo conto di tutti i fatti che possono influire sul valore degli stessi, quali ad esempio: il rischio di inesigibilità e l’eventualità di rettifiche.</t>
  </si>
  <si>
    <t xml:space="preserve">F6) </t>
  </si>
  <si>
    <t>Rilevare la competenza di periodo delle operazioni che hanno generato crediti e ricavi.</t>
  </si>
  <si>
    <t xml:space="preserve">G1) </t>
  </si>
  <si>
    <t>Separare adeguatamente compiti e responsabilità nella gestione delle giacenze di cassa (economale e CUP) e dei crediti/debiti verso l’Istituto Tesoriere.</t>
  </si>
  <si>
    <t xml:space="preserve">G2) </t>
  </si>
  <si>
    <t>Separare adeguatamente compiti e responsabilità tra le attività di rilevazione contabile di ricavi, costi, crediti e debiti e le attività di rilevazione contabile d’incassi e pagamenti.</t>
  </si>
  <si>
    <t xml:space="preserve">G3) </t>
  </si>
  <si>
    <t>Realizzare controlli periodici da parte di personale interno, terzo dalle funzioni di Tesoreria.</t>
  </si>
  <si>
    <t>Garantire che tutte le operazioni di cassa e banca siano corredate da documenti idonei, controllati ed approvati prima della loro rilevazione contabile.</t>
  </si>
  <si>
    <t xml:space="preserve">G4) </t>
  </si>
  <si>
    <t xml:space="preserve">Tracciare, in modo chiaro, evidente e ripercorribile, tutti i controlli svolti sulle operazioni di Tesoreria (inclusa l’attività di riconciliazione contabile con le risultanze dell’Istituto Tesoriere, dei conti correnti postali, delle casse economali, ecc.). </t>
  </si>
  <si>
    <t>H1)</t>
  </si>
  <si>
    <t xml:space="preserve">Autorizzare, formalmente e preliminarmente, le operazioni gestionali e contabili che hanno impatto sul Patrimonio Netto. </t>
  </si>
  <si>
    <t>H2)</t>
  </si>
  <si>
    <t>Riconciliare i contributi in conto capitale ricevuti, nonché i contributi in conto esercizio stornati al conto capitale, ed i cespiti finanziati, tenendo conto anche degli ammortamenti e delle sterilizzazioni che ne discendono.</t>
  </si>
  <si>
    <t xml:space="preserve">H3) </t>
  </si>
  <si>
    <t>Riconciliare i contributi in conto capitale da Regione e da altri soggetti in modo tale da consentire un’immediata individuazione, l’accoppiamento con la delibera formale di assegnazione e la tracciabilità del titolo alla riscossione da parte dell’Azienda.</t>
  </si>
  <si>
    <t>H4)</t>
  </si>
  <si>
    <t>Identificare puntualmente i conferimenti, le donazioni ed i lasciti vincolati a investimenti e la riconciliazione sistematica tra conferimenti, donazioni e lasciti vincolati a investimenti ed i correlati cespiti capitalizzati, nonché tra ammortamenti e sterilizzazioni che ne discendono.</t>
  </si>
  <si>
    <t xml:space="preserve">Acquisto prestazioni sanitarie da privato
Definizione di una procedura formalizzata ai fini della remunerazione delle prestazioni nella quale siano previsti i seguenti punti di controllo:
a. verifica sulle prestazioni erogate,  sulla verifica della correttezza delle codifiche utilizzate e successivamente la congruità delle informazioni iscritte; 
b. I'aggiornamento della situazione di autorizzazione e accreditamento esclusivamente sulla base di dati ufflciali notificati e in costante azione di verifica del mantenimento dei requisiti per I'esercizio dell'attività sanitaria; 
c. verifica delIa piena responsabilità nella gestione e controlli di tutte le prestazioni sanitarie acquistate per conto del SSR dai soggetti erogatori privati accreditati, garantendo il controllo della coerenza tra prestazioni erogate, prestazioni fatturate ed eventualmente liquidate. </t>
  </si>
  <si>
    <t>\</t>
  </si>
  <si>
    <t>I1)</t>
  </si>
  <si>
    <t xml:space="preserve">Disciplinare gli approvvigionamenti di beni e servizi sanitari e  non sanitari: documentando e formalizzando il flusso informativo e le fasi della procedura di acquisizione dei beni e servizi sanitari e non sanitari. </t>
  </si>
  <si>
    <t>I2)</t>
  </si>
  <si>
    <t xml:space="preserve">I3) </t>
  </si>
  <si>
    <t>Dare evidenza dei controlli effettuati con particolare riguardo: alla comparazione di ordini - offerte richieste ai fornitori - bolle di entrata della merce in magazzino; alla verifica delle fatture dei fornitori (intestazione, bolla-fattura, bolla-ordine, calcoli aritmetici, adempimenti fiscali, autorizzazione al pagamento).</t>
  </si>
  <si>
    <t xml:space="preserve">I4) </t>
  </si>
  <si>
    <t xml:space="preserve">Fornire idonei elementi di stima e di previsione dei debiti di cui si conosce l’esistenza ma non l’ammontare: merci acquisite o servizi ricevuti senza che sia stata ricevuta e contabilizzata la relativa fattura; debiti a lungo termine, comprensivi degli interessi, per i quali sussistono particolari problemi di valutazione; debiti sui quali siano maturati interessi o penalità da inserire in bilancio; rischi concretizzati in debiti certi.  </t>
  </si>
  <si>
    <t>I5)</t>
  </si>
  <si>
    <t>Formalizzare i flussi informativi e consentire la percorribilità dei controlli sul corretto trattamento economico del personale dipendente, personale assimilato a dipendente e dei medici della medicina convenzionata di base, secondo la regolazione giuslavorista e previdenziale</t>
  </si>
  <si>
    <t>I6)</t>
  </si>
  <si>
    <t>Separare adeguatamente compiti e responsabilità nelle fasi di acquisizione, rilevazione e gestione dei debito (e dei correlati costi).</t>
  </si>
  <si>
    <t>Realizzare riscontri periodici tra le risultanze contabili interne all’azienda e quelle esterne, provenienti dai creditori.</t>
  </si>
  <si>
    <t xml:space="preserve">I7) </t>
  </si>
  <si>
    <t xml:space="preserve">I8) </t>
  </si>
  <si>
    <t>Realizzare analisi comparate periodiche degli ammontari di debiti e costi, del periodo corrente, dell’anno precedente e del bilancio di previsione.</t>
  </si>
  <si>
    <t>Definizione ed adozione di una procedura periodica (almeno annuale) e documentata per l'attività di analisi dell'esistenza e valutazione del rischio di esigibilità dei crediti (anzianità, stato del debitore e garanzie ricevute), e per la stima degli accantonamenti al Fondo Svalutazione Crediti</t>
  </si>
  <si>
    <t>G3.3</t>
  </si>
  <si>
    <t>Funzione istituita con delibera n. 226 del 09/03/2025 "Proroga contratto di lavoro a tempo pieno e determinato affidato al Dott. Antonio Zanghì con contestuale proroga dell'incarico di Responsabile dell'UOS Internal Audit"</t>
  </si>
  <si>
    <t>Procedura AREA GENERALE approvata con deliberazione n. 1647 del 15 dicembre 2023</t>
  </si>
  <si>
    <t>Procedura AREA GENERALE approvata con deliberazione n. 1647 del 15 dicembre 2023
Inoltre, il codice etico è pubblicato nell'area Intranet aziendale ed è stato approvato con delibera n. 1064 del 18/10/2024</t>
  </si>
  <si>
    <t>Procedura AREA IMMOBILIZZAZIONI E PATRIMONIO NETTO approvata con Delibera n. 698 del 27/06/2024</t>
  </si>
  <si>
    <t>Procedura AREA RIMANENZE approvata con Delibera n. 1649 del 15/12/2023</t>
  </si>
  <si>
    <t>L'Azienda non è dotata di un funzionigramma aggiornato.</t>
  </si>
  <si>
    <t>Nessuna procedura.</t>
  </si>
  <si>
    <t xml:space="preserve">Procedura AREA DISPONIBILITA' LIQUIDE approvata con Delibera n. 1093 del 18/10/2024
</t>
  </si>
  <si>
    <t xml:space="preserve">G5) </t>
  </si>
  <si>
    <t>Procedura AREA DEBITI E COSTI approvata con Delibera n. 1095 del 18/10/2024</t>
  </si>
  <si>
    <t>Punto non applicabile in quanto riferito all'ASP.</t>
  </si>
  <si>
    <t>Non applicabile</t>
  </si>
  <si>
    <t xml:space="preserve">Impiegare documenti idonei ed approvati, lasciando traccia dei controlli svolti: ogni operazione suscettibile di originare, modificare o estinguere i debiti deve essere comprovata da appositi documenti che siano controllati ed approvati prima della loro rilevazione contabile.  </t>
  </si>
  <si>
    <t>Adozione di una procedura che consenta di evidenziare e di ripercorrere i controlli svolti (data, responsabile, tipo di controllo).
Tra i controlli da prevedere si evidenziano principalmente; comparazione degli ordini con le offerte scritte precedentemente richieste ai fornitori, comparazione delle bolle di entrata con gli ordini per quanto riguarda la natura e la quantità delle merci, i termini e le condizioni di consegna, controllo delle fatture dei fornitori, controllo della sequenza numerica degli ordini, delle bolle di entrata e delle fatture, comparazione fattura con determina di pagamento, ecc.</t>
  </si>
  <si>
    <t>L'Area relativa ai costi e debiti correlata alla gestione del trattamento economico e giuridico del
personale dipendente ed assimilato è analiticamente descritto nell'allegato 1 della procedura AREA DEBITI E COSTI</t>
  </si>
  <si>
    <t>Allegato 1 Procedura AREA DEBITI E COSTI approvata con Delibera n. 1095 del 18/10/2024</t>
  </si>
  <si>
    <t>La funzione IA considerata la complessità degli interventi posti in essere dall’Azienda per il pieno raggiungimento dell’obiettivo provvederà a pianificare azioni di follow up e costante monitoraggio degli stati avanzamento con l'obiettivo di addivenire in tempi celeri alla chiusura delle attività e avvio dei processi di raccordo integrato tra i due sistemi.</t>
  </si>
  <si>
    <t xml:space="preserve">Procedura AREA CREDITI E RICAVI approvata con Delibera n. 1094 del 18/10/2024 </t>
  </si>
  <si>
    <t>Si rimanda ai punti precedenti</t>
  </si>
  <si>
    <t>Procedura aziendale e  data di approvazione</t>
  </si>
  <si>
    <t>Paragrafo</t>
  </si>
  <si>
    <t xml:space="preserve">Paragrafo 5 </t>
  </si>
  <si>
    <t xml:space="preserve">Paragrafo 6 </t>
  </si>
  <si>
    <t>Paragrafo 6  - ruoli e responsabilità RPCT</t>
  </si>
  <si>
    <t>Paragrafo 7</t>
  </si>
  <si>
    <t>Paragrafi 8, 9, 9.1, 9.2, 9.3</t>
  </si>
  <si>
    <t xml:space="preserve">Paragrafo 10 </t>
  </si>
  <si>
    <t>Paragrafo 11</t>
  </si>
  <si>
    <t>Paragrafo 12</t>
  </si>
  <si>
    <t>Paragrafo 13 - 13.1</t>
  </si>
  <si>
    <t>Paragrafi 5, 7, 9</t>
  </si>
  <si>
    <t>Paragrafo 9</t>
  </si>
  <si>
    <t>Paragrafi 5.1, 9</t>
  </si>
  <si>
    <t>Paragrafo 8</t>
  </si>
  <si>
    <t>Paragrafi 6, 6.2</t>
  </si>
  <si>
    <t>Paragrafi 6.1, 6.3, 6.4</t>
  </si>
  <si>
    <t>Paragrafi 6.3, 6.4</t>
  </si>
  <si>
    <t>Paragrafi 6.1, 9, 10, 14</t>
  </si>
  <si>
    <t>Paragrafi 9, 10, 14</t>
  </si>
  <si>
    <t>Paragrafo 13</t>
  </si>
  <si>
    <t>Paragrafi 6, 7, 8</t>
  </si>
  <si>
    <t>Paragrafo 6</t>
  </si>
  <si>
    <t>Paragrafi 6, 7, 8, 10</t>
  </si>
  <si>
    <t>Paragrafi 6, 9</t>
  </si>
  <si>
    <t>Paragrafi 6, 7, 8, 9</t>
  </si>
  <si>
    <t>ParagrafI 7, 8</t>
  </si>
  <si>
    <t xml:space="preserve">
Paragrafo  6.1</t>
  </si>
  <si>
    <t xml:space="preserve">
Paragrafo  6.6</t>
  </si>
  <si>
    <t>Paragrafi 6.3, 6.4, 6.6</t>
  </si>
  <si>
    <t>Paragrafi  6.1, 6.2</t>
  </si>
  <si>
    <t>Paragrafi  5.1, 6.3, 6.4, 7</t>
  </si>
  <si>
    <t xml:space="preserve">
Paragrafi 6.3, 6.4, 7</t>
  </si>
  <si>
    <t>Paragrafi 6.5, 6.8, 6.10, 6.11</t>
  </si>
  <si>
    <t>Paragrafi 6.8, 6.10, 6.11</t>
  </si>
  <si>
    <t>Paragrafo 6.6</t>
  </si>
  <si>
    <t>Paragrafi 6.6, 6.9</t>
  </si>
  <si>
    <t>Paragrafi 6.6, 6.7, 6.9</t>
  </si>
  <si>
    <t xml:space="preserve">
Paragrafo 6.7</t>
  </si>
  <si>
    <t>Paragrafo 15</t>
  </si>
  <si>
    <t>Paragrafi 6, 6.1, 6.2, 6.3, 6.4, 6.5, 6.6, 6.7, 6.8, 6.9, 6.10</t>
  </si>
  <si>
    <t>Paragrafo 5.1</t>
  </si>
  <si>
    <t>Paragrafo 6.10</t>
  </si>
  <si>
    <t>Paragrafi 11, 11.1, 11.2</t>
  </si>
  <si>
    <t>Paragrafi 9, 9.1</t>
  </si>
  <si>
    <t>Paragrafo 9.2</t>
  </si>
  <si>
    <t>Paragrafi 6.2, 6.3, 6.4, 6.5, 6.6, 6.7, 6.8, 6.9, 6.10, 7</t>
  </si>
  <si>
    <t>Paragrafi 6.2, 6.3</t>
  </si>
  <si>
    <t>Paragrafo  7.3</t>
  </si>
  <si>
    <t>Paragrafo  7.2</t>
  </si>
  <si>
    <t>Paragrafo  7.5</t>
  </si>
  <si>
    <t>Paragrafo  8.2</t>
  </si>
  <si>
    <t>Paragrafo  8.3</t>
  </si>
  <si>
    <t>Paragrafo  8.4</t>
  </si>
  <si>
    <t>Paragrafi 7.6, 8.4</t>
  </si>
  <si>
    <t>Paragrafi 7.2, 7.6</t>
  </si>
  <si>
    <t>Paragrafo  8.1</t>
  </si>
  <si>
    <t>Paragrafo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</si>
</sst>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0]d\ mmmm\ yyyy;@"/>
    <numFmt numFmtId="165" formatCode="0.0000"/>
    <numFmt numFmtId="166" formatCode="_-* #,##0.00\ _€_-;\-* #,##0.00\ _€_-;_-* &quot;-&quot;??\ _€_-;_-@_-"/>
  </numFmts>
  <fonts count="82">
    <font>
      <sz val="12"/>
      <color theme="1"/>
      <name val="Palatino Linotype"/>
      <family val="2"/>
    </font>
    <font>
      <sz val="12"/>
      <color theme="1"/>
      <name val="Calibri"/>
      <family val="2"/>
      <scheme val="minor"/>
    </font>
    <font>
      <sz val="12"/>
      <color theme="1"/>
      <name val="Calibri"/>
      <family val="2"/>
      <scheme val="minor"/>
    </font>
    <font>
      <b/>
      <sz val="12"/>
      <color theme="1"/>
      <name val="Palatino Linotype"/>
      <family val="1"/>
    </font>
    <font>
      <sz val="12"/>
      <color theme="0"/>
      <name val="Palatino Linotype"/>
      <family val="2"/>
    </font>
    <font>
      <b/>
      <sz val="12"/>
      <color theme="0"/>
      <name val="Palatino Linotype"/>
      <family val="1"/>
    </font>
    <font>
      <sz val="12"/>
      <color theme="1"/>
      <name val="Palatino Linotype"/>
      <family val="1"/>
    </font>
    <font>
      <sz val="10"/>
      <color theme="1"/>
      <name val="Palatino Linotype"/>
      <family val="1"/>
    </font>
    <font>
      <b/>
      <sz val="16"/>
      <color theme="9" tint="-0.249977111117893"/>
      <name val="Palatino Linotype"/>
      <family val="1"/>
    </font>
    <font>
      <b/>
      <sz val="16"/>
      <color theme="1"/>
      <name val="Palatino Linotype"/>
      <family val="1"/>
    </font>
    <font>
      <sz val="14"/>
      <color theme="1"/>
      <name val="Palatino Linotype"/>
      <family val="1"/>
    </font>
    <font>
      <b/>
      <sz val="20"/>
      <color theme="9" tint="-0.249977111117893"/>
      <name val="Palatino Linotype"/>
      <family val="1"/>
    </font>
    <font>
      <b/>
      <sz val="20"/>
      <color theme="1"/>
      <name val="Palatino Linotype"/>
      <family val="1"/>
    </font>
    <font>
      <sz val="20"/>
      <color theme="1"/>
      <name val="Palatino Linotype"/>
      <family val="1"/>
    </font>
    <font>
      <b/>
      <sz val="16"/>
      <color theme="0"/>
      <name val="Palatino Linotype"/>
      <family val="1"/>
    </font>
    <font>
      <sz val="16"/>
      <color theme="1"/>
      <name val="Palatino Linotype"/>
      <family val="1"/>
    </font>
    <font>
      <b/>
      <sz val="16"/>
      <color rgb="FFFF0000"/>
      <name val="Palatino Linotype"/>
      <family val="1"/>
    </font>
    <font>
      <b/>
      <sz val="16"/>
      <color theme="4" tint="-0.249977111117893"/>
      <name val="Palatino Linotype"/>
      <family val="1"/>
    </font>
    <font>
      <sz val="8"/>
      <color theme="1"/>
      <name val="Palatino Linotype"/>
      <family val="2"/>
    </font>
    <font>
      <b/>
      <sz val="9"/>
      <color theme="0"/>
      <name val="Palatino Linotype"/>
      <family val="1"/>
    </font>
    <font>
      <b/>
      <sz val="9"/>
      <color theme="1"/>
      <name val="Palatino Linotype"/>
      <family val="1"/>
    </font>
    <font>
      <sz val="9"/>
      <color theme="1"/>
      <name val="Palatino Linotype"/>
      <family val="1"/>
    </font>
    <font>
      <b/>
      <sz val="9"/>
      <color rgb="FFFF0000"/>
      <name val="Palatino Linotype"/>
      <family val="1"/>
    </font>
    <font>
      <b/>
      <i/>
      <sz val="16"/>
      <color theme="4"/>
      <name val="Palatino Linotype"/>
      <family val="1"/>
    </font>
    <font>
      <i/>
      <sz val="12"/>
      <color theme="4"/>
      <name val="Palatino Linotype"/>
      <family val="1"/>
    </font>
    <font>
      <b/>
      <i/>
      <sz val="16"/>
      <color theme="8" tint="-0.499984740745262"/>
      <name val="Palatino Linotype"/>
      <family val="1"/>
    </font>
    <font>
      <b/>
      <sz val="14"/>
      <color theme="0"/>
      <name val="Palatino Linotype"/>
      <family val="1"/>
    </font>
    <font>
      <b/>
      <sz val="20"/>
      <color theme="3"/>
      <name val="Palatino Linotype"/>
      <family val="1"/>
    </font>
    <font>
      <b/>
      <sz val="24"/>
      <color theme="3"/>
      <name val="Palatino Linotype"/>
      <family val="1"/>
    </font>
    <font>
      <sz val="16"/>
      <color theme="1"/>
      <name val="Palatino Linotype"/>
      <family val="2"/>
    </font>
    <font>
      <sz val="16"/>
      <color theme="0"/>
      <name val="Palatino Linotype"/>
      <family val="2"/>
    </font>
    <font>
      <sz val="11"/>
      <color theme="1"/>
      <name val="Palatino Linotype"/>
      <family val="1"/>
    </font>
    <font>
      <b/>
      <sz val="16"/>
      <color theme="3"/>
      <name val="Palatino Linotype"/>
      <family val="1"/>
    </font>
    <font>
      <b/>
      <sz val="14"/>
      <color theme="3"/>
      <name val="Palatino Linotype"/>
      <family val="1"/>
    </font>
    <font>
      <b/>
      <sz val="10"/>
      <color theme="1"/>
      <name val="Palatino Linotype"/>
      <family val="1"/>
    </font>
    <font>
      <sz val="16"/>
      <color theme="1"/>
      <name val="Wingdings"/>
      <charset val="2"/>
    </font>
    <font>
      <b/>
      <sz val="16"/>
      <color rgb="FFFF0000"/>
      <name val="Wingdings"/>
      <charset val="2"/>
    </font>
    <font>
      <b/>
      <sz val="16"/>
      <color theme="9" tint="-0.249977111117893"/>
      <name val="Wingdings"/>
      <charset val="2"/>
    </font>
    <font>
      <u/>
      <sz val="12"/>
      <color theme="10"/>
      <name val="Palatino Linotype"/>
      <family val="2"/>
    </font>
    <font>
      <b/>
      <sz val="11"/>
      <color theme="1"/>
      <name val="Palatino Linotype"/>
      <family val="1"/>
    </font>
    <font>
      <sz val="11"/>
      <color theme="1"/>
      <name val="Wingdings"/>
      <charset val="2"/>
    </font>
    <font>
      <sz val="11"/>
      <color theme="1"/>
      <name val="Courier New"/>
      <family val="1"/>
    </font>
    <font>
      <b/>
      <sz val="14"/>
      <color theme="1"/>
      <name val="Palatino Linotype"/>
      <family val="1"/>
    </font>
    <font>
      <sz val="14"/>
      <color theme="1"/>
      <name val="Palatino Linotype"/>
      <family val="2"/>
    </font>
    <font>
      <u/>
      <sz val="16"/>
      <color theme="10"/>
      <name val="Palatino Linotype"/>
      <family val="2"/>
    </font>
    <font>
      <u/>
      <sz val="14"/>
      <color theme="10"/>
      <name val="Palatino Linotype"/>
      <family val="2"/>
    </font>
    <font>
      <sz val="8"/>
      <name val="Palatino Linotype"/>
      <family val="2"/>
    </font>
    <font>
      <i/>
      <sz val="16"/>
      <color theme="4"/>
      <name val="Palatino Linotype"/>
      <family val="1"/>
    </font>
    <font>
      <i/>
      <sz val="16"/>
      <color theme="5"/>
      <name val="Palatino Linotype"/>
      <family val="1"/>
    </font>
    <font>
      <sz val="16"/>
      <color theme="5"/>
      <name val="Palatino Linotype"/>
      <family val="1"/>
    </font>
    <font>
      <sz val="12"/>
      <color theme="1"/>
      <name val="Palatino Linotype"/>
      <family val="2"/>
    </font>
    <font>
      <sz val="13"/>
      <color theme="1"/>
      <name val="Palatino Linotype"/>
      <family val="1"/>
    </font>
    <font>
      <b/>
      <i/>
      <sz val="16"/>
      <color theme="7" tint="-0.499984740745262"/>
      <name val="Palatino Linotype"/>
      <family val="1"/>
    </font>
    <font>
      <sz val="11"/>
      <color theme="1"/>
      <name val="TimesNewRomanPSMT"/>
    </font>
    <font>
      <b/>
      <sz val="13"/>
      <color rgb="FFFFFFFF"/>
      <name val="Palatino Linotype"/>
      <family val="1"/>
    </font>
    <font>
      <sz val="16"/>
      <color rgb="FFFFFFFF"/>
      <name val="Palatino Linotype"/>
      <family val="1"/>
    </font>
    <font>
      <sz val="12"/>
      <name val="Palatino Linotype"/>
      <family val="1"/>
    </font>
    <font>
      <b/>
      <sz val="12"/>
      <color rgb="FF002060"/>
      <name val="Palatino Linotype"/>
      <family val="1"/>
    </font>
    <font>
      <b/>
      <sz val="12"/>
      <name val="Palatino Linotype"/>
      <family val="1"/>
    </font>
    <font>
      <sz val="10"/>
      <color theme="1"/>
      <name val="Calibri"/>
      <family val="2"/>
      <scheme val="minor"/>
    </font>
    <font>
      <sz val="11"/>
      <color theme="1"/>
      <name val="Calibri"/>
      <family val="2"/>
      <scheme val="minor"/>
    </font>
    <font>
      <sz val="10"/>
      <name val="Arial"/>
      <family val="2"/>
    </font>
    <font>
      <sz val="12"/>
      <color theme="1"/>
      <name val="Montserrat Regular"/>
    </font>
    <font>
      <b/>
      <sz val="12"/>
      <color theme="1"/>
      <name val="Montserrat Regular"/>
    </font>
    <font>
      <b/>
      <sz val="16"/>
      <color theme="0"/>
      <name val="Montserrat Regular"/>
    </font>
    <font>
      <b/>
      <sz val="16"/>
      <color theme="1"/>
      <name val="Montserrat Regular"/>
    </font>
    <font>
      <sz val="16"/>
      <color theme="1"/>
      <name val="Montserrat Regular"/>
    </font>
    <font>
      <sz val="12"/>
      <name val="Calibri"/>
      <family val="2"/>
      <scheme val="minor"/>
    </font>
    <font>
      <b/>
      <sz val="12"/>
      <name val="Calibri"/>
      <family val="2"/>
      <scheme val="minor"/>
    </font>
    <font>
      <sz val="12"/>
      <color theme="1"/>
      <name val="Calibri"/>
      <family val="2"/>
      <scheme val="minor"/>
    </font>
    <font>
      <sz val="8"/>
      <color theme="1"/>
      <name val="ArialMT"/>
    </font>
    <font>
      <b/>
      <sz val="12"/>
      <color theme="1"/>
      <name val="Calibri"/>
      <family val="2"/>
      <scheme val="minor"/>
    </font>
    <font>
      <b/>
      <sz val="16"/>
      <color theme="0"/>
      <name val="Calibri"/>
      <family val="2"/>
      <scheme val="minor"/>
    </font>
    <font>
      <b/>
      <sz val="16"/>
      <color theme="1"/>
      <name val="Calibri"/>
      <family val="2"/>
      <scheme val="minor"/>
    </font>
    <font>
      <sz val="16"/>
      <color theme="1"/>
      <name val="Calibri"/>
      <family val="2"/>
      <scheme val="minor"/>
    </font>
    <font>
      <b/>
      <sz val="16"/>
      <color theme="0"/>
      <name val="Calibri"/>
      <family val="2"/>
    </font>
    <font>
      <sz val="12"/>
      <color theme="1"/>
      <name val="Calibri"/>
      <family val="2"/>
    </font>
    <font>
      <b/>
      <sz val="16"/>
      <color theme="1"/>
      <name val="Calibri"/>
      <family val="2"/>
    </font>
    <font>
      <b/>
      <sz val="12"/>
      <color theme="1"/>
      <name val="Calibri"/>
      <family val="2"/>
    </font>
    <font>
      <b/>
      <sz val="12"/>
      <color theme="0"/>
      <name val="Calibri"/>
      <family val="2"/>
    </font>
    <font>
      <sz val="12"/>
      <color rgb="FF000000"/>
      <name val="Calibri"/>
      <family val="2"/>
    </font>
    <font>
      <sz val="12"/>
      <color rgb="FF000000"/>
      <name val="Montserrat Regular"/>
      <charset val="1"/>
    </font>
  </fonts>
  <fills count="31">
    <fill>
      <patternFill patternType="none"/>
    </fill>
    <fill>
      <patternFill patternType="gray125"/>
    </fill>
    <fill>
      <patternFill patternType="solid">
        <fgColor rgb="FF002060"/>
        <bgColor indexed="64"/>
      </patternFill>
    </fill>
    <fill>
      <patternFill patternType="solid">
        <fgColor theme="8" tint="-0.249977111117893"/>
        <bgColor indexed="64"/>
      </patternFill>
    </fill>
    <fill>
      <patternFill patternType="solid">
        <fgColor theme="0"/>
        <bgColor indexed="64"/>
      </patternFill>
    </fill>
    <fill>
      <patternFill patternType="solid">
        <fgColor rgb="FFFF0000"/>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50"/>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1"/>
        <bgColor indexed="64"/>
      </patternFill>
    </fill>
    <fill>
      <patternFill patternType="solid">
        <fgColor theme="8"/>
        <bgColor indexed="64"/>
      </patternFill>
    </fill>
    <fill>
      <patternFill patternType="solid">
        <fgColor theme="7"/>
        <bgColor indexed="64"/>
      </patternFill>
    </fill>
    <fill>
      <patternFill patternType="solid">
        <fgColor theme="9" tint="0.39997558519241921"/>
        <bgColor indexed="64"/>
      </patternFill>
    </fill>
    <fill>
      <patternFill patternType="solid">
        <fgColor theme="2"/>
        <bgColor indexed="64"/>
      </patternFill>
    </fill>
    <fill>
      <patternFill patternType="solid">
        <fgColor theme="4"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2E75B6"/>
        <bgColor indexed="64"/>
      </patternFill>
    </fill>
    <fill>
      <patternFill patternType="solid">
        <fgColor rgb="FF0070C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rgb="FFC6E0B4"/>
        <bgColor rgb="FF000000"/>
      </patternFill>
    </fill>
  </fills>
  <borders count="97">
    <border>
      <left/>
      <right/>
      <top/>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ck">
        <color theme="0"/>
      </right>
      <top style="thin">
        <color theme="0" tint="-4.9989318521683403E-2"/>
      </top>
      <bottom style="thin">
        <color theme="0" tint="-4.9989318521683403E-2"/>
      </bottom>
      <diagonal/>
    </border>
    <border>
      <left style="medium">
        <color theme="0"/>
      </left>
      <right style="medium">
        <color theme="0"/>
      </right>
      <top style="medium">
        <color theme="0"/>
      </top>
      <bottom style="medium">
        <color theme="0"/>
      </bottom>
      <diagonal/>
    </border>
    <border>
      <left style="medium">
        <color theme="0"/>
      </left>
      <right/>
      <top/>
      <bottom/>
      <diagonal/>
    </border>
    <border>
      <left style="medium">
        <color theme="0"/>
      </left>
      <right/>
      <top/>
      <bottom style="medium">
        <color theme="0"/>
      </bottom>
      <diagonal/>
    </border>
    <border>
      <left/>
      <right/>
      <top/>
      <bottom style="medium">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style="medium">
        <color theme="0"/>
      </left>
      <right/>
      <top style="thick">
        <color theme="0"/>
      </top>
      <bottom/>
      <diagonal/>
    </border>
    <border>
      <left style="medium">
        <color theme="0"/>
      </left>
      <right style="thick">
        <color theme="0"/>
      </right>
      <top style="medium">
        <color theme="0"/>
      </top>
      <bottom style="medium">
        <color theme="0"/>
      </bottom>
      <diagonal/>
    </border>
    <border>
      <left style="thick">
        <color theme="0"/>
      </left>
      <right style="medium">
        <color theme="0"/>
      </right>
      <top style="medium">
        <color theme="0"/>
      </top>
      <bottom style="thick">
        <color theme="0"/>
      </bottom>
      <diagonal/>
    </border>
    <border>
      <left style="thick">
        <color theme="0"/>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ck">
        <color theme="0"/>
      </right>
      <top/>
      <bottom/>
      <diagonal/>
    </border>
    <border>
      <left/>
      <right style="thick">
        <color theme="0"/>
      </right>
      <top/>
      <bottom style="medium">
        <color theme="0"/>
      </bottom>
      <diagonal/>
    </border>
    <border>
      <left style="thick">
        <color theme="0"/>
      </left>
      <right style="thick">
        <color theme="0"/>
      </right>
      <top style="medium">
        <color theme="0"/>
      </top>
      <bottom style="thick">
        <color theme="0"/>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theme="0"/>
      </left>
      <right/>
      <top style="medium">
        <color theme="0"/>
      </top>
      <bottom/>
      <diagonal/>
    </border>
    <border>
      <left style="medium">
        <color theme="0"/>
      </left>
      <right style="thick">
        <color theme="0"/>
      </right>
      <top/>
      <bottom style="thick">
        <color theme="0"/>
      </bottom>
      <diagonal/>
    </border>
    <border>
      <left/>
      <right style="medium">
        <color theme="0"/>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theme="0"/>
      </left>
      <right/>
      <top style="medium">
        <color theme="0"/>
      </top>
      <bottom style="medium">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theme="0" tint="-4.9989318521683403E-2"/>
      </top>
      <bottom/>
      <diagonal/>
    </border>
    <border>
      <left style="thick">
        <color theme="0"/>
      </left>
      <right/>
      <top style="thin">
        <color theme="0" tint="-4.9989318521683403E-2"/>
      </top>
      <bottom/>
      <diagonal/>
    </border>
    <border>
      <left style="thin">
        <color indexed="64"/>
      </left>
      <right style="thin">
        <color indexed="64"/>
      </right>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style="thin">
        <color theme="8" tint="-0.24994659260841701"/>
      </right>
      <top style="medium">
        <color auto="1"/>
      </top>
      <bottom/>
      <diagonal/>
    </border>
    <border>
      <left style="thin">
        <color theme="8" tint="-0.24994659260841701"/>
      </left>
      <right style="thin">
        <color theme="8" tint="-0.24994659260841701"/>
      </right>
      <top style="medium">
        <color auto="1"/>
      </top>
      <bottom style="thin">
        <color theme="8" tint="-0.24994659260841701"/>
      </bottom>
      <diagonal/>
    </border>
    <border>
      <left style="thin">
        <color theme="8" tint="-0.24994659260841701"/>
      </left>
      <right style="medium">
        <color auto="1"/>
      </right>
      <top style="medium">
        <color auto="1"/>
      </top>
      <bottom style="thin">
        <color theme="8" tint="-0.24994659260841701"/>
      </bottom>
      <diagonal/>
    </border>
    <border>
      <left style="medium">
        <color auto="1"/>
      </left>
      <right style="thin">
        <color theme="8" tint="-0.24994659260841701"/>
      </right>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medium">
        <color auto="1"/>
      </right>
      <top style="thin">
        <color theme="8" tint="-0.24994659260841701"/>
      </top>
      <bottom style="thin">
        <color theme="8" tint="-0.24994659260841701"/>
      </bottom>
      <diagonal/>
    </border>
    <border>
      <left style="medium">
        <color auto="1"/>
      </left>
      <right style="thin">
        <color theme="8" tint="-0.24994659260841701"/>
      </right>
      <top/>
      <bottom style="medium">
        <color auto="1"/>
      </bottom>
      <diagonal/>
    </border>
    <border>
      <left style="thin">
        <color theme="8" tint="-0.24994659260841701"/>
      </left>
      <right style="thin">
        <color theme="8" tint="-0.24994659260841701"/>
      </right>
      <top style="thin">
        <color theme="8" tint="-0.24994659260841701"/>
      </top>
      <bottom style="medium">
        <color auto="1"/>
      </bottom>
      <diagonal/>
    </border>
    <border>
      <left style="thin">
        <color theme="8" tint="-0.24994659260841701"/>
      </left>
      <right style="medium">
        <color auto="1"/>
      </right>
      <top style="thin">
        <color theme="8" tint="-0.24994659260841701"/>
      </top>
      <bottom style="medium">
        <color auto="1"/>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medium">
        <color indexed="64"/>
      </right>
      <top/>
      <bottom style="thin">
        <color theme="8" tint="-0.24994659260841701"/>
      </bottom>
      <diagonal/>
    </border>
    <border>
      <left style="medium">
        <color auto="1"/>
      </left>
      <right style="thin">
        <color theme="8" tint="-0.24994659260841701"/>
      </right>
      <top style="medium">
        <color auto="1"/>
      </top>
      <bottom style="thin">
        <color theme="8" tint="-0.24994659260841701"/>
      </bottom>
      <diagonal/>
    </border>
    <border>
      <left style="medium">
        <color auto="1"/>
      </left>
      <right style="thin">
        <color theme="8" tint="-0.24994659260841701"/>
      </right>
      <top style="thin">
        <color theme="8" tint="-0.24994659260841701"/>
      </top>
      <bottom style="thin">
        <color theme="8" tint="-0.24994659260841701"/>
      </bottom>
      <diagonal/>
    </border>
    <border>
      <left style="medium">
        <color auto="1"/>
      </left>
      <right style="thin">
        <color theme="8" tint="-0.24994659260841701"/>
      </right>
      <top style="thin">
        <color theme="8" tint="-0.24994659260841701"/>
      </top>
      <bottom style="medium">
        <color auto="1"/>
      </bottom>
      <diagonal/>
    </border>
    <border>
      <left style="medium">
        <color auto="1"/>
      </left>
      <right style="thin">
        <color theme="8" tint="-0.24994659260841701"/>
      </right>
      <top/>
      <bottom style="thin">
        <color theme="8" tint="-0.24994659260841701"/>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medium">
        <color indexed="64"/>
      </right>
      <top style="thin">
        <color theme="8" tint="-0.249977111117893"/>
      </top>
      <bottom style="thin">
        <color theme="8" tint="-0.249977111117893"/>
      </bottom>
      <diagonal/>
    </border>
    <border>
      <left style="medium">
        <color theme="8" tint="-0.249977111117893"/>
      </left>
      <right style="thin">
        <color theme="8" tint="-0.249977111117893"/>
      </right>
      <top style="medium">
        <color theme="8" tint="-0.249977111117893"/>
      </top>
      <bottom style="medium">
        <color auto="1"/>
      </bottom>
      <diagonal/>
    </border>
    <border>
      <left style="thin">
        <color theme="8" tint="-0.24994659260841701"/>
      </left>
      <right style="thin">
        <color theme="8" tint="-0.24994659260841701"/>
      </right>
      <top/>
      <bottom style="medium">
        <color auto="1"/>
      </bottom>
      <diagonal/>
    </border>
    <border>
      <left style="thin">
        <color theme="8" tint="-0.24994659260841701"/>
      </left>
      <right style="medium">
        <color indexed="64"/>
      </right>
      <top/>
      <bottom style="medium">
        <color indexed="64"/>
      </bottom>
      <diagonal/>
    </border>
    <border>
      <left style="medium">
        <color auto="1"/>
      </left>
      <right/>
      <top style="thin">
        <color theme="8" tint="-0.24994659260841701"/>
      </top>
      <bottom style="thin">
        <color theme="8" tint="-0.24994659260841701"/>
      </bottom>
      <diagonal/>
    </border>
    <border>
      <left style="medium">
        <color auto="1"/>
      </left>
      <right/>
      <top style="thin">
        <color theme="8" tint="-0.24994659260841701"/>
      </top>
      <bottom style="medium">
        <color auto="1"/>
      </bottom>
      <diagonal/>
    </border>
    <border>
      <left style="medium">
        <color auto="1"/>
      </left>
      <right style="thin">
        <color theme="8" tint="-0.249977111117893"/>
      </right>
      <top style="medium">
        <color auto="1"/>
      </top>
      <bottom style="thin">
        <color theme="8" tint="-0.249977111117893"/>
      </bottom>
      <diagonal/>
    </border>
    <border>
      <left style="medium">
        <color auto="1"/>
      </left>
      <right style="thin">
        <color theme="8" tint="-0.249977111117893"/>
      </right>
      <top style="thin">
        <color theme="8" tint="-0.249977111117893"/>
      </top>
      <bottom style="thin">
        <color theme="8" tint="-0.249977111117893"/>
      </bottom>
      <diagonal/>
    </border>
    <border>
      <left style="medium">
        <color auto="1"/>
      </left>
      <right style="thin">
        <color theme="8" tint="-0.249977111117893"/>
      </right>
      <top style="thin">
        <color theme="8" tint="-0.249977111117893"/>
      </top>
      <bottom style="medium">
        <color auto="1"/>
      </bottom>
      <diagonal/>
    </border>
  </borders>
  <cellStyleXfs count="7">
    <xf numFmtId="0" fontId="0" fillId="0" borderId="0"/>
    <xf numFmtId="0" fontId="38" fillId="0" borderId="0" applyNumberFormat="0" applyFill="0" applyBorder="0" applyAlignment="0" applyProtection="0"/>
    <xf numFmtId="9" fontId="50" fillId="0" borderId="0" applyFont="0" applyFill="0" applyBorder="0" applyAlignment="0" applyProtection="0"/>
    <xf numFmtId="0" fontId="59" fillId="0" borderId="0"/>
    <xf numFmtId="0" fontId="60" fillId="0" borderId="0"/>
    <xf numFmtId="0" fontId="61" fillId="0" borderId="0"/>
    <xf numFmtId="43" fontId="50" fillId="0" borderId="0" applyFont="0" applyFill="0" applyBorder="0" applyAlignment="0" applyProtection="0"/>
  </cellStyleXfs>
  <cellXfs count="530">
    <xf numFmtId="0" fontId="0" fillId="0" borderId="0" xfId="0"/>
    <xf numFmtId="0" fontId="0" fillId="0" borderId="1" xfId="0" applyBorder="1"/>
    <xf numFmtId="0" fontId="3" fillId="0" borderId="1" xfId="0" applyFont="1" applyBorder="1"/>
    <xf numFmtId="0" fontId="0" fillId="3" borderId="0" xfId="0" applyFill="1"/>
    <xf numFmtId="0" fontId="3" fillId="0" borderId="1" xfId="0" applyFont="1" applyBorder="1" applyAlignment="1">
      <alignment horizontal="center" vertical="center"/>
    </xf>
    <xf numFmtId="0" fontId="8" fillId="0" borderId="14" xfId="0" applyFont="1" applyBorder="1" applyAlignment="1">
      <alignment horizontal="center" vertical="center"/>
    </xf>
    <xf numFmtId="0" fontId="10" fillId="0" borderId="1" xfId="0" applyFont="1" applyBorder="1"/>
    <xf numFmtId="0" fontId="0" fillId="0" borderId="8" xfId="0" applyBorder="1"/>
    <xf numFmtId="0" fontId="0" fillId="0" borderId="9" xfId="0" applyBorder="1"/>
    <xf numFmtId="0" fontId="0" fillId="0" borderId="10" xfId="0" applyBorder="1"/>
    <xf numFmtId="0" fontId="11" fillId="0" borderId="14" xfId="0" applyFont="1" applyBorder="1" applyAlignment="1">
      <alignment horizontal="center" vertical="center"/>
    </xf>
    <xf numFmtId="0" fontId="12" fillId="0" borderId="4" xfId="0" applyFont="1" applyBorder="1"/>
    <xf numFmtId="0" fontId="13" fillId="0" borderId="4" xfId="0" applyFont="1" applyBorder="1"/>
    <xf numFmtId="0" fontId="12" fillId="0" borderId="1" xfId="0" applyFont="1" applyBorder="1"/>
    <xf numFmtId="0" fontId="13" fillId="0" borderId="1" xfId="0" applyFont="1" applyBorder="1"/>
    <xf numFmtId="0" fontId="16" fillId="0" borderId="14" xfId="0" applyFont="1" applyBorder="1" applyAlignment="1">
      <alignment horizontal="center" vertical="center"/>
    </xf>
    <xf numFmtId="0" fontId="17" fillId="0" borderId="14" xfId="0" applyFont="1" applyBorder="1" applyAlignment="1">
      <alignment horizontal="center" vertical="center"/>
    </xf>
    <xf numFmtId="0" fontId="3" fillId="0" borderId="18" xfId="0" applyFont="1" applyBorder="1" applyAlignment="1">
      <alignment horizontal="left" vertical="center"/>
    </xf>
    <xf numFmtId="0" fontId="3" fillId="0" borderId="2" xfId="0" applyFont="1" applyBorder="1" applyAlignment="1">
      <alignment horizontal="center" vertical="center"/>
    </xf>
    <xf numFmtId="0" fontId="8" fillId="0" borderId="22" xfId="0" applyFont="1" applyBorder="1" applyAlignment="1">
      <alignment horizontal="center" vertical="center"/>
    </xf>
    <xf numFmtId="0" fontId="11" fillId="0" borderId="23" xfId="0" applyFont="1" applyBorder="1" applyAlignment="1">
      <alignment horizontal="center" vertical="center"/>
    </xf>
    <xf numFmtId="0" fontId="14" fillId="2" borderId="13" xfId="0" applyFont="1" applyFill="1" applyBorder="1" applyAlignment="1">
      <alignment horizontal="center" vertical="center"/>
    </xf>
    <xf numFmtId="0" fontId="14" fillId="2" borderId="12" xfId="0" applyFont="1" applyFill="1" applyBorder="1" applyAlignment="1">
      <alignment horizontal="center" vertical="center"/>
    </xf>
    <xf numFmtId="0" fontId="15" fillId="0" borderId="0" xfId="0" applyFont="1"/>
    <xf numFmtId="0" fontId="14" fillId="2" borderId="11" xfId="0" applyFont="1" applyFill="1" applyBorder="1" applyAlignment="1">
      <alignment horizontal="center" vertical="center"/>
    </xf>
    <xf numFmtId="0" fontId="9" fillId="0" borderId="11" xfId="0" applyFont="1" applyBorder="1"/>
    <xf numFmtId="0" fontId="15" fillId="0" borderId="0" xfId="0" applyFont="1" applyAlignment="1">
      <alignment horizontal="center"/>
    </xf>
    <xf numFmtId="0" fontId="6" fillId="0" borderId="0" xfId="0" applyFont="1"/>
    <xf numFmtId="0" fontId="6" fillId="0" borderId="0" xfId="0" applyFont="1" applyAlignment="1">
      <alignment horizontal="center"/>
    </xf>
    <xf numFmtId="0" fontId="8" fillId="8" borderId="14" xfId="0" applyFont="1" applyFill="1" applyBorder="1" applyAlignment="1">
      <alignment horizontal="center" vertical="center"/>
    </xf>
    <xf numFmtId="0" fontId="9" fillId="8" borderId="11" xfId="0" applyFont="1" applyFill="1" applyBorder="1"/>
    <xf numFmtId="0" fontId="15" fillId="8" borderId="0" xfId="0" applyFont="1" applyFill="1" applyAlignment="1">
      <alignment horizontal="center"/>
    </xf>
    <xf numFmtId="0" fontId="15" fillId="8" borderId="0" xfId="0" applyFont="1" applyFill="1"/>
    <xf numFmtId="0" fontId="6" fillId="8" borderId="0" xfId="0" applyFont="1" applyFill="1" applyAlignment="1">
      <alignment horizontal="center"/>
    </xf>
    <xf numFmtId="0" fontId="6" fillId="8" borderId="0" xfId="0" applyFont="1" applyFill="1"/>
    <xf numFmtId="164" fontId="7" fillId="0" borderId="1" xfId="0" applyNumberFormat="1" applyFont="1" applyBorder="1" applyAlignment="1">
      <alignment horizontal="center" vertical="center"/>
    </xf>
    <xf numFmtId="164" fontId="15" fillId="0" borderId="1" xfId="0" applyNumberFormat="1" applyFont="1" applyBorder="1" applyAlignment="1">
      <alignment horizontal="center" vertical="center"/>
    </xf>
    <xf numFmtId="0" fontId="14" fillId="2" borderId="29" xfId="0" applyFont="1" applyFill="1" applyBorder="1" applyAlignment="1">
      <alignment horizontal="center" vertical="center"/>
    </xf>
    <xf numFmtId="0" fontId="18" fillId="3" borderId="0" xfId="0" applyFont="1" applyFill="1" applyAlignment="1">
      <alignment vertical="center"/>
    </xf>
    <xf numFmtId="0" fontId="6" fillId="4" borderId="0" xfId="0" applyFont="1" applyFill="1" applyAlignment="1">
      <alignment horizontal="center"/>
    </xf>
    <xf numFmtId="14" fontId="6" fillId="0" borderId="0" xfId="0" applyNumberFormat="1" applyFont="1" applyAlignment="1">
      <alignment horizontal="center"/>
    </xf>
    <xf numFmtId="14" fontId="0" fillId="0" borderId="0" xfId="0" applyNumberFormat="1"/>
    <xf numFmtId="0" fontId="14" fillId="12" borderId="11" xfId="0" applyFont="1" applyFill="1" applyBorder="1" applyAlignment="1">
      <alignment horizontal="center" vertical="center" wrapText="1"/>
    </xf>
    <xf numFmtId="0" fontId="14" fillId="12" borderId="11" xfId="0" applyFont="1" applyFill="1" applyBorder="1" applyAlignment="1">
      <alignment horizontal="center" vertical="center"/>
    </xf>
    <xf numFmtId="0" fontId="23" fillId="8" borderId="11" xfId="0" applyFont="1" applyFill="1" applyBorder="1"/>
    <xf numFmtId="0" fontId="24" fillId="8" borderId="0" xfId="0" applyFont="1" applyFill="1" applyAlignment="1">
      <alignment horizontal="center"/>
    </xf>
    <xf numFmtId="0" fontId="23" fillId="0" borderId="11" xfId="0" applyFont="1" applyBorder="1"/>
    <xf numFmtId="0" fontId="24" fillId="0" borderId="0" xfId="0" applyFont="1" applyAlignment="1">
      <alignment horizontal="center"/>
    </xf>
    <xf numFmtId="0" fontId="9" fillId="0" borderId="0" xfId="0" applyFont="1" applyAlignment="1">
      <alignment horizontal="center"/>
    </xf>
    <xf numFmtId="0" fontId="9" fillId="0" borderId="0" xfId="0" applyFont="1"/>
    <xf numFmtId="0" fontId="3" fillId="0" borderId="0" xfId="0" applyFont="1" applyAlignment="1">
      <alignment horizontal="center"/>
    </xf>
    <xf numFmtId="0" fontId="25" fillId="8" borderId="11" xfId="0" applyFont="1" applyFill="1" applyBorder="1" applyAlignment="1">
      <alignment horizontal="left"/>
    </xf>
    <xf numFmtId="0" fontId="25" fillId="0" borderId="11" xfId="0" applyFont="1" applyBorder="1" applyAlignment="1">
      <alignment horizontal="left"/>
    </xf>
    <xf numFmtId="0" fontId="8" fillId="0" borderId="0" xfId="0" applyFont="1" applyAlignment="1">
      <alignment horizontal="center" vertical="center"/>
    </xf>
    <xf numFmtId="0" fontId="8" fillId="0" borderId="27" xfId="0" applyFont="1" applyBorder="1" applyAlignment="1">
      <alignment horizontal="center" vertical="center"/>
    </xf>
    <xf numFmtId="0" fontId="26" fillId="2" borderId="1" xfId="0" applyFont="1" applyFill="1" applyBorder="1"/>
    <xf numFmtId="0" fontId="27" fillId="4" borderId="30" xfId="0" applyFont="1" applyFill="1" applyBorder="1" applyAlignment="1">
      <alignment horizontal="center" vertical="center"/>
    </xf>
    <xf numFmtId="0" fontId="27" fillId="4" borderId="30" xfId="0" applyFont="1" applyFill="1" applyBorder="1" applyAlignment="1">
      <alignment horizontal="right" vertical="center"/>
    </xf>
    <xf numFmtId="0" fontId="3" fillId="0" borderId="3" xfId="0" applyFont="1" applyBorder="1"/>
    <xf numFmtId="0" fontId="0" fillId="7" borderId="19" xfId="0" applyFill="1" applyBorder="1"/>
    <xf numFmtId="14" fontId="0" fillId="7" borderId="19" xfId="0" applyNumberFormat="1" applyFill="1" applyBorder="1"/>
    <xf numFmtId="14" fontId="0" fillId="7" borderId="1" xfId="0" applyNumberFormat="1" applyFill="1" applyBorder="1"/>
    <xf numFmtId="0" fontId="0" fillId="0" borderId="37" xfId="0" applyBorder="1"/>
    <xf numFmtId="0" fontId="3" fillId="0" borderId="3" xfId="0" applyFont="1" applyBorder="1" applyAlignment="1">
      <alignment horizontal="center"/>
    </xf>
    <xf numFmtId="0" fontId="13" fillId="0" borderId="19" xfId="0" applyFont="1" applyBorder="1" applyAlignment="1">
      <alignment horizontal="right"/>
    </xf>
    <xf numFmtId="0" fontId="28" fillId="4" borderId="30" xfId="0" applyFont="1" applyFill="1" applyBorder="1" applyAlignment="1">
      <alignment horizontal="center" vertical="center"/>
    </xf>
    <xf numFmtId="0" fontId="13" fillId="0" borderId="1" xfId="0" applyFont="1" applyBorder="1" applyAlignment="1">
      <alignment horizontal="center"/>
    </xf>
    <xf numFmtId="0" fontId="12" fillId="0" borderId="1" xfId="0" applyFont="1" applyBorder="1" applyAlignment="1">
      <alignment horizontal="center" vertical="center"/>
    </xf>
    <xf numFmtId="14" fontId="0" fillId="0" borderId="0" xfId="0" applyNumberFormat="1" applyAlignment="1">
      <alignment horizontal="left"/>
    </xf>
    <xf numFmtId="0" fontId="29" fillId="0" borderId="27" xfId="0" applyFont="1" applyBorder="1" applyAlignment="1">
      <alignment horizontal="center"/>
    </xf>
    <xf numFmtId="14" fontId="3" fillId="0" borderId="0" xfId="0" applyNumberFormat="1" applyFont="1" applyAlignment="1">
      <alignment horizontal="left"/>
    </xf>
    <xf numFmtId="0" fontId="28" fillId="4" borderId="38" xfId="0" applyFont="1" applyFill="1" applyBorder="1" applyAlignment="1">
      <alignment horizontal="center" vertical="center"/>
    </xf>
    <xf numFmtId="0" fontId="29" fillId="0" borderId="19" xfId="0" applyFont="1" applyBorder="1" applyAlignment="1">
      <alignment horizontal="center"/>
    </xf>
    <xf numFmtId="0" fontId="0" fillId="7" borderId="10" xfId="0" applyFill="1" applyBorder="1"/>
    <xf numFmtId="0" fontId="31" fillId="17" borderId="18" xfId="0" applyFont="1" applyFill="1" applyBorder="1" applyAlignment="1">
      <alignment horizontal="right" vertical="center"/>
    </xf>
    <xf numFmtId="0" fontId="31" fillId="16" borderId="18" xfId="0" applyFont="1" applyFill="1" applyBorder="1" applyAlignment="1">
      <alignment horizontal="right" vertical="center"/>
    </xf>
    <xf numFmtId="0" fontId="31" fillId="6" borderId="18" xfId="0" applyFont="1" applyFill="1" applyBorder="1" applyAlignment="1">
      <alignment horizontal="right" vertical="center"/>
    </xf>
    <xf numFmtId="0" fontId="21" fillId="4" borderId="40" xfId="0" applyFont="1" applyFill="1" applyBorder="1" applyAlignment="1">
      <alignment horizontal="center"/>
    </xf>
    <xf numFmtId="164" fontId="7" fillId="4" borderId="43" xfId="0" applyNumberFormat="1" applyFont="1" applyFill="1" applyBorder="1" applyAlignment="1">
      <alignment horizontal="center" vertical="center"/>
    </xf>
    <xf numFmtId="164" fontId="7" fillId="4" borderId="0" xfId="0" applyNumberFormat="1" applyFont="1" applyFill="1" applyAlignment="1">
      <alignment horizontal="center" vertical="center"/>
    </xf>
    <xf numFmtId="164" fontId="21" fillId="4" borderId="0" xfId="0" applyNumberFormat="1" applyFont="1" applyFill="1" applyAlignment="1">
      <alignment horizontal="center" vertical="center"/>
    </xf>
    <xf numFmtId="164" fontId="21" fillId="0" borderId="0" xfId="0" applyNumberFormat="1" applyFont="1" applyAlignment="1">
      <alignment horizontal="left"/>
    </xf>
    <xf numFmtId="0" fontId="21" fillId="0" borderId="0" xfId="0" applyFont="1" applyAlignment="1">
      <alignment horizontal="left"/>
    </xf>
    <xf numFmtId="0" fontId="20" fillId="0" borderId="0" xfId="0" applyFont="1"/>
    <xf numFmtId="0" fontId="21" fillId="4" borderId="0" xfId="0" applyFont="1" applyFill="1" applyAlignment="1">
      <alignment horizontal="center"/>
    </xf>
    <xf numFmtId="0" fontId="22" fillId="4" borderId="0" xfId="0" applyFont="1" applyFill="1" applyAlignment="1">
      <alignment horizontal="center" vertical="center"/>
    </xf>
    <xf numFmtId="0" fontId="21" fillId="4" borderId="0" xfId="0" applyFont="1" applyFill="1" applyAlignment="1">
      <alignment horizontal="left"/>
    </xf>
    <xf numFmtId="0" fontId="21" fillId="0" borderId="0" xfId="0" applyFont="1"/>
    <xf numFmtId="0" fontId="19" fillId="2" borderId="14" xfId="0" applyFont="1" applyFill="1" applyBorder="1" applyAlignment="1">
      <alignment horizontal="center" vertical="center"/>
    </xf>
    <xf numFmtId="0" fontId="8" fillId="0" borderId="45" xfId="0" applyFont="1" applyBorder="1" applyAlignment="1">
      <alignment horizontal="center" vertical="center"/>
    </xf>
    <xf numFmtId="0" fontId="9" fillId="0" borderId="45" xfId="0" applyFont="1" applyBorder="1"/>
    <xf numFmtId="0" fontId="15" fillId="0" borderId="45" xfId="0" applyFont="1" applyBorder="1" applyAlignment="1">
      <alignment horizontal="center"/>
    </xf>
    <xf numFmtId="0" fontId="15" fillId="0" borderId="45" xfId="0" applyFont="1" applyBorder="1"/>
    <xf numFmtId="0" fontId="6" fillId="4" borderId="45" xfId="0" applyFont="1" applyFill="1" applyBorder="1" applyAlignment="1">
      <alignment horizontal="center"/>
    </xf>
    <xf numFmtId="0" fontId="16" fillId="4" borderId="45" xfId="0" applyFont="1" applyFill="1" applyBorder="1" applyAlignment="1">
      <alignment horizontal="center" vertical="center"/>
    </xf>
    <xf numFmtId="14" fontId="14" fillId="4" borderId="0" xfId="0" applyNumberFormat="1" applyFont="1" applyFill="1" applyAlignment="1">
      <alignment horizontal="center" vertical="center"/>
    </xf>
    <xf numFmtId="0" fontId="14" fillId="4" borderId="0" xfId="0" applyFont="1" applyFill="1" applyAlignment="1">
      <alignment vertical="center"/>
    </xf>
    <xf numFmtId="0" fontId="5" fillId="4" borderId="0" xfId="0" applyFont="1" applyFill="1" applyAlignment="1">
      <alignment horizontal="right" vertical="center"/>
    </xf>
    <xf numFmtId="14" fontId="5" fillId="4" borderId="0" xfId="0" applyNumberFormat="1" applyFont="1" applyFill="1" applyAlignment="1">
      <alignment horizontal="center" vertical="center"/>
    </xf>
    <xf numFmtId="0" fontId="6" fillId="4" borderId="40" xfId="0" applyFont="1" applyFill="1" applyBorder="1" applyAlignment="1">
      <alignment horizontal="center" vertical="center"/>
    </xf>
    <xf numFmtId="0" fontId="34" fillId="0" borderId="40" xfId="0" applyFont="1" applyBorder="1" applyAlignment="1">
      <alignment horizontal="center" vertical="center"/>
    </xf>
    <xf numFmtId="0" fontId="35" fillId="0" borderId="40" xfId="0" applyFont="1" applyBorder="1" applyAlignment="1">
      <alignment horizontal="center" vertical="center"/>
    </xf>
    <xf numFmtId="0" fontId="36" fillId="4" borderId="40" xfId="0" applyFont="1" applyFill="1" applyBorder="1" applyAlignment="1">
      <alignment horizontal="center" vertical="center"/>
    </xf>
    <xf numFmtId="0" fontId="37" fillId="0" borderId="40" xfId="0" applyFont="1" applyBorder="1" applyAlignment="1">
      <alignment horizontal="center" vertical="center"/>
    </xf>
    <xf numFmtId="0" fontId="35" fillId="4" borderId="40" xfId="0" applyFont="1" applyFill="1" applyBorder="1" applyAlignment="1">
      <alignment horizontal="center" vertical="center"/>
    </xf>
    <xf numFmtId="0" fontId="21" fillId="5" borderId="40" xfId="0" applyFont="1" applyFill="1" applyBorder="1" applyAlignment="1">
      <alignment horizontal="center" vertical="center"/>
    </xf>
    <xf numFmtId="0" fontId="20" fillId="9" borderId="40" xfId="0" applyFont="1" applyFill="1" applyBorder="1" applyAlignment="1">
      <alignment horizontal="center" vertical="center"/>
    </xf>
    <xf numFmtId="0" fontId="3" fillId="10" borderId="40" xfId="0" applyFont="1" applyFill="1" applyBorder="1" applyAlignment="1">
      <alignment horizontal="center" vertical="center"/>
    </xf>
    <xf numFmtId="0" fontId="20" fillId="4" borderId="40" xfId="0" applyFont="1" applyFill="1" applyBorder="1" applyAlignment="1">
      <alignment horizontal="center" vertical="center"/>
    </xf>
    <xf numFmtId="0" fontId="5" fillId="2" borderId="3" xfId="0" applyFont="1" applyFill="1" applyBorder="1" applyAlignment="1">
      <alignment horizontal="center" vertical="center"/>
    </xf>
    <xf numFmtId="14" fontId="5" fillId="2" borderId="3" xfId="0" applyNumberFormat="1" applyFont="1" applyFill="1" applyBorder="1" applyAlignment="1">
      <alignment horizontal="center" vertical="center"/>
    </xf>
    <xf numFmtId="14" fontId="14" fillId="4" borderId="3" xfId="0" applyNumberFormat="1" applyFont="1" applyFill="1" applyBorder="1" applyAlignment="1">
      <alignment horizontal="center" vertical="center"/>
    </xf>
    <xf numFmtId="0" fontId="6" fillId="4" borderId="3" xfId="0" applyFont="1" applyFill="1" applyBorder="1" applyAlignment="1">
      <alignment horizontal="center"/>
    </xf>
    <xf numFmtId="0" fontId="19" fillId="2" borderId="31" xfId="0" applyFont="1" applyFill="1" applyBorder="1" applyAlignment="1">
      <alignment horizontal="center" vertical="center"/>
    </xf>
    <xf numFmtId="0" fontId="30" fillId="14" borderId="18" xfId="0" applyFont="1" applyFill="1" applyBorder="1" applyAlignment="1">
      <alignment horizontal="right" vertical="center"/>
    </xf>
    <xf numFmtId="0" fontId="30" fillId="14" borderId="20" xfId="0" applyFont="1" applyFill="1" applyBorder="1" applyAlignment="1">
      <alignment horizontal="right" vertical="center"/>
    </xf>
    <xf numFmtId="0" fontId="30" fillId="14" borderId="19" xfId="0" applyFont="1" applyFill="1" applyBorder="1" applyAlignment="1">
      <alignment horizontal="right" vertical="center"/>
    </xf>
    <xf numFmtId="0" fontId="10" fillId="0" borderId="8" xfId="0" applyFont="1" applyBorder="1"/>
    <xf numFmtId="0" fontId="10" fillId="0" borderId="20" xfId="0" applyFont="1" applyBorder="1"/>
    <xf numFmtId="0" fontId="0" fillId="0" borderId="19" xfId="0" applyBorder="1"/>
    <xf numFmtId="0" fontId="12" fillId="0" borderId="10" xfId="0" applyFont="1" applyBorder="1" applyAlignment="1">
      <alignment horizontal="center" vertical="center"/>
    </xf>
    <xf numFmtId="0" fontId="0" fillId="0" borderId="40" xfId="0" applyBorder="1"/>
    <xf numFmtId="0" fontId="3" fillId="0" borderId="40" xfId="0" applyFont="1" applyBorder="1"/>
    <xf numFmtId="0" fontId="10" fillId="0" borderId="40" xfId="0" applyFont="1" applyBorder="1"/>
    <xf numFmtId="0" fontId="0" fillId="0" borderId="40" xfId="0" applyBorder="1" applyAlignment="1">
      <alignment vertical="center"/>
    </xf>
    <xf numFmtId="0" fontId="3" fillId="0" borderId="40" xfId="0" applyFont="1" applyBorder="1" applyAlignment="1">
      <alignment vertical="center"/>
    </xf>
    <xf numFmtId="0" fontId="10" fillId="0" borderId="40" xfId="0" applyFont="1" applyBorder="1" applyAlignment="1">
      <alignment vertical="center"/>
    </xf>
    <xf numFmtId="0" fontId="10" fillId="0" borderId="40" xfId="0" applyFont="1" applyBorder="1" applyAlignment="1">
      <alignment vertical="center" wrapText="1"/>
    </xf>
    <xf numFmtId="0" fontId="0" fillId="0" borderId="40" xfId="0" quotePrefix="1" applyBorder="1" applyAlignment="1">
      <alignment vertical="center" wrapText="1"/>
    </xf>
    <xf numFmtId="0" fontId="6" fillId="0" borderId="40" xfId="0" applyFont="1" applyBorder="1" applyAlignment="1">
      <alignment vertical="center" wrapText="1"/>
    </xf>
    <xf numFmtId="0" fontId="0" fillId="0" borderId="40" xfId="0" applyBorder="1" applyAlignment="1">
      <alignment vertical="center" wrapText="1"/>
    </xf>
    <xf numFmtId="0" fontId="3" fillId="0" borderId="40" xfId="0" applyFont="1" applyBorder="1" applyAlignment="1">
      <alignment horizontal="center"/>
    </xf>
    <xf numFmtId="0" fontId="38" fillId="0" borderId="40" xfId="1" applyBorder="1" applyAlignment="1">
      <alignment vertical="center"/>
    </xf>
    <xf numFmtId="0" fontId="0" fillId="0" borderId="40" xfId="0" applyBorder="1" applyAlignment="1">
      <alignment horizontal="center" vertical="center"/>
    </xf>
    <xf numFmtId="0" fontId="0" fillId="0" borderId="40" xfId="0" applyBorder="1" applyAlignment="1">
      <alignment horizontal="center" vertical="center" wrapText="1"/>
    </xf>
    <xf numFmtId="0" fontId="0" fillId="0" borderId="40" xfId="0" applyBorder="1" applyAlignment="1">
      <alignment horizontal="left" vertical="center" wrapText="1"/>
    </xf>
    <xf numFmtId="0" fontId="40" fillId="0" borderId="0" xfId="0" applyFont="1" applyAlignment="1">
      <alignment horizontal="justify" vertical="center"/>
    </xf>
    <xf numFmtId="0" fontId="41" fillId="0" borderId="0" xfId="0" applyFont="1" applyAlignment="1">
      <alignment horizontal="justify" vertical="center"/>
    </xf>
    <xf numFmtId="0" fontId="42" fillId="0" borderId="0" xfId="0" applyFont="1" applyAlignment="1">
      <alignment vertical="center"/>
    </xf>
    <xf numFmtId="0" fontId="17" fillId="0" borderId="48" xfId="0" applyFont="1" applyBorder="1" applyAlignment="1">
      <alignment horizontal="center" vertical="center"/>
    </xf>
    <xf numFmtId="0" fontId="44" fillId="0" borderId="11" xfId="1" applyFont="1" applyBorder="1" applyAlignment="1">
      <alignment horizontal="left"/>
    </xf>
    <xf numFmtId="0" fontId="39" fillId="0" borderId="0" xfId="0" applyFont="1" applyAlignment="1">
      <alignment horizontal="center" vertical="center"/>
    </xf>
    <xf numFmtId="0" fontId="31" fillId="0" borderId="0" xfId="0" applyFont="1" applyAlignment="1">
      <alignment vertical="center"/>
    </xf>
    <xf numFmtId="0" fontId="31" fillId="0" borderId="0" xfId="0" applyFont="1" applyAlignment="1">
      <alignment horizontal="left"/>
    </xf>
    <xf numFmtId="0" fontId="45" fillId="0" borderId="0" xfId="1" applyFont="1"/>
    <xf numFmtId="0" fontId="23" fillId="4" borderId="11" xfId="0" applyFont="1" applyFill="1" applyBorder="1"/>
    <xf numFmtId="0" fontId="5" fillId="19" borderId="40" xfId="0" applyFont="1" applyFill="1" applyBorder="1" applyAlignment="1">
      <alignment horizontal="center" vertical="center" wrapText="1"/>
    </xf>
    <xf numFmtId="49" fontId="6" fillId="0" borderId="40" xfId="0" applyNumberFormat="1" applyFont="1" applyBorder="1" applyAlignment="1">
      <alignment horizontal="center" vertical="center"/>
    </xf>
    <xf numFmtId="0" fontId="6" fillId="4" borderId="40" xfId="0" applyFont="1" applyFill="1" applyBorder="1" applyAlignment="1">
      <alignment horizontal="center" vertical="center" wrapText="1"/>
    </xf>
    <xf numFmtId="2" fontId="6" fillId="0" borderId="40" xfId="0" applyNumberFormat="1" applyFont="1" applyBorder="1" applyAlignment="1">
      <alignment horizontal="center" vertical="center" wrapText="1"/>
    </xf>
    <xf numFmtId="2" fontId="21" fillId="0" borderId="40" xfId="0" applyNumberFormat="1" applyFont="1" applyBorder="1" applyAlignment="1">
      <alignment horizontal="center" vertical="center" wrapText="1"/>
    </xf>
    <xf numFmtId="0" fontId="47" fillId="8" borderId="0" xfId="0" applyFont="1" applyFill="1" applyAlignment="1">
      <alignment horizontal="center"/>
    </xf>
    <xf numFmtId="0" fontId="14" fillId="2" borderId="24" xfId="0" applyFont="1" applyFill="1" applyBorder="1" applyAlignment="1">
      <alignment vertical="center"/>
    </xf>
    <xf numFmtId="0" fontId="14" fillId="2" borderId="26" xfId="0" applyFont="1" applyFill="1" applyBorder="1" applyAlignment="1">
      <alignment vertical="center"/>
    </xf>
    <xf numFmtId="0" fontId="14" fillId="2" borderId="25" xfId="0" applyFont="1" applyFill="1" applyBorder="1" applyAlignment="1">
      <alignment vertical="center"/>
    </xf>
    <xf numFmtId="0" fontId="15" fillId="8" borderId="58" xfId="0" applyFont="1" applyFill="1" applyBorder="1"/>
    <xf numFmtId="0" fontId="8" fillId="8" borderId="22" xfId="0" applyFont="1" applyFill="1" applyBorder="1" applyAlignment="1">
      <alignment horizontal="center" vertical="center"/>
    </xf>
    <xf numFmtId="0" fontId="15" fillId="4" borderId="0" xfId="0" applyFont="1" applyFill="1" applyAlignment="1">
      <alignment horizontal="center"/>
    </xf>
    <xf numFmtId="0" fontId="8" fillId="4" borderId="22" xfId="0" applyFont="1" applyFill="1" applyBorder="1" applyAlignment="1">
      <alignment horizontal="center" vertical="center"/>
    </xf>
    <xf numFmtId="0" fontId="48" fillId="4" borderId="0" xfId="0" applyFont="1" applyFill="1" applyAlignment="1">
      <alignment horizontal="center"/>
    </xf>
    <xf numFmtId="0" fontId="49" fillId="0" borderId="0" xfId="0" applyFont="1"/>
    <xf numFmtId="0" fontId="49" fillId="4" borderId="0" xfId="0" applyFont="1" applyFill="1"/>
    <xf numFmtId="0" fontId="0" fillId="5" borderId="0" xfId="0" applyFill="1"/>
    <xf numFmtId="0" fontId="0" fillId="20" borderId="0" xfId="0" applyFill="1"/>
    <xf numFmtId="0" fontId="0" fillId="9" borderId="0" xfId="0" applyFill="1"/>
    <xf numFmtId="0" fontId="0" fillId="6" borderId="0" xfId="0" applyFill="1"/>
    <xf numFmtId="0" fontId="0" fillId="17" borderId="0" xfId="0" applyFill="1"/>
    <xf numFmtId="0" fontId="0" fillId="21" borderId="0" xfId="0" applyFill="1"/>
    <xf numFmtId="0" fontId="42" fillId="22" borderId="40" xfId="0" applyFont="1" applyFill="1" applyBorder="1" applyAlignment="1">
      <alignment horizontal="center" vertical="center"/>
    </xf>
    <xf numFmtId="0" fontId="42" fillId="22" borderId="40"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6" fillId="0" borderId="40" xfId="0" applyFont="1" applyBorder="1" applyAlignment="1">
      <alignment horizontal="center" vertical="center" wrapText="1"/>
    </xf>
    <xf numFmtId="9" fontId="3" fillId="0" borderId="0" xfId="2" applyFont="1" applyAlignment="1">
      <alignment horizontal="center" vertical="center"/>
    </xf>
    <xf numFmtId="10" fontId="0" fillId="0" borderId="0" xfId="2" applyNumberFormat="1" applyFont="1" applyAlignment="1">
      <alignment horizontal="center" vertical="center"/>
    </xf>
    <xf numFmtId="0" fontId="0" fillId="0" borderId="0" xfId="0" quotePrefix="1" applyAlignment="1">
      <alignment horizontal="center"/>
    </xf>
    <xf numFmtId="17" fontId="0" fillId="0" borderId="0" xfId="0" quotePrefix="1" applyNumberFormat="1" applyAlignment="1">
      <alignment horizontal="center"/>
    </xf>
    <xf numFmtId="9" fontId="3" fillId="0" borderId="0" xfId="0" applyNumberFormat="1"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vertical="center" wrapText="1"/>
    </xf>
    <xf numFmtId="9" fontId="3" fillId="0" borderId="0" xfId="0" applyNumberFormat="1" applyFont="1" applyAlignment="1">
      <alignment horizontal="left" vertical="center"/>
    </xf>
    <xf numFmtId="9" fontId="0" fillId="0" borderId="0" xfId="0" applyNumberFormat="1" applyAlignment="1">
      <alignment horizontal="center"/>
    </xf>
    <xf numFmtId="0" fontId="42" fillId="0" borderId="40" xfId="0" applyFont="1" applyBorder="1" applyAlignment="1">
      <alignment horizontal="center" vertical="center"/>
    </xf>
    <xf numFmtId="0" fontId="3" fillId="4"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10" fontId="3" fillId="0" borderId="0" xfId="0" applyNumberFormat="1" applyFont="1" applyAlignment="1">
      <alignment horizontal="center" vertical="center"/>
    </xf>
    <xf numFmtId="0" fontId="3" fillId="0" borderId="40" xfId="0" applyFont="1" applyBorder="1" applyAlignment="1">
      <alignment horizontal="center" vertical="center"/>
    </xf>
    <xf numFmtId="0" fontId="0" fillId="0" borderId="40" xfId="0" applyBorder="1" applyAlignment="1">
      <alignment horizontal="center"/>
    </xf>
    <xf numFmtId="10" fontId="3" fillId="23" borderId="40" xfId="2" applyNumberFormat="1" applyFont="1" applyFill="1" applyBorder="1" applyAlignment="1">
      <alignment horizontal="center" vertical="center"/>
    </xf>
    <xf numFmtId="0" fontId="25" fillId="4" borderId="11" xfId="0" applyFont="1" applyFill="1" applyBorder="1" applyAlignment="1">
      <alignment horizontal="left"/>
    </xf>
    <xf numFmtId="0" fontId="52" fillId="8" borderId="11" xfId="0" applyFont="1" applyFill="1" applyBorder="1" applyAlignment="1">
      <alignment horizontal="left"/>
    </xf>
    <xf numFmtId="0" fontId="52" fillId="4" borderId="11" xfId="0" applyFont="1" applyFill="1" applyBorder="1" applyAlignment="1">
      <alignment horizontal="left"/>
    </xf>
    <xf numFmtId="9" fontId="0" fillId="0" borderId="0" xfId="0" applyNumberFormat="1" applyAlignment="1">
      <alignment horizontal="center" vertical="center"/>
    </xf>
    <xf numFmtId="0" fontId="14" fillId="19" borderId="40" xfId="0" applyFont="1" applyFill="1" applyBorder="1" applyAlignment="1">
      <alignment vertical="center" wrapText="1"/>
    </xf>
    <xf numFmtId="0" fontId="53" fillId="0" borderId="0" xfId="0" applyFont="1"/>
    <xf numFmtId="0" fontId="0" fillId="5" borderId="40" xfId="0" applyFill="1" applyBorder="1" applyAlignment="1">
      <alignment horizontal="left" vertical="center"/>
    </xf>
    <xf numFmtId="0" fontId="0" fillId="20" borderId="40" xfId="0" applyFill="1" applyBorder="1" applyAlignment="1">
      <alignment horizontal="left" vertical="center"/>
    </xf>
    <xf numFmtId="0" fontId="0" fillId="9" borderId="40" xfId="0" applyFill="1" applyBorder="1" applyAlignment="1">
      <alignment horizontal="left" vertical="center"/>
    </xf>
    <xf numFmtId="0" fontId="0" fillId="6" borderId="40" xfId="0" applyFill="1" applyBorder="1" applyAlignment="1">
      <alignment horizontal="left" vertical="center"/>
    </xf>
    <xf numFmtId="0" fontId="0" fillId="17" borderId="40" xfId="0" applyFill="1" applyBorder="1" applyAlignment="1">
      <alignment horizontal="left" vertical="center"/>
    </xf>
    <xf numFmtId="0" fontId="0" fillId="21" borderId="40" xfId="0" applyFill="1" applyBorder="1" applyAlignment="1">
      <alignment horizontal="left" vertical="center"/>
    </xf>
    <xf numFmtId="0" fontId="3" fillId="0" borderId="40" xfId="0" quotePrefix="1" applyFont="1" applyBorder="1" applyAlignment="1">
      <alignment horizontal="center" vertical="center"/>
    </xf>
    <xf numFmtId="17" fontId="3" fillId="0" borderId="40" xfId="0" quotePrefix="1" applyNumberFormat="1" applyFont="1" applyBorder="1" applyAlignment="1">
      <alignment horizontal="center" vertical="center"/>
    </xf>
    <xf numFmtId="0" fontId="0" fillId="5" borderId="40" xfId="0" applyFill="1" applyBorder="1" applyAlignment="1">
      <alignment vertical="center"/>
    </xf>
    <xf numFmtId="15" fontId="55" fillId="25" borderId="64" xfId="0" applyNumberFormat="1" applyFont="1" applyFill="1" applyBorder="1" applyAlignment="1">
      <alignment horizontal="center" vertical="center" wrapText="1" readingOrder="1"/>
    </xf>
    <xf numFmtId="0" fontId="56" fillId="0" borderId="0" xfId="0" applyFont="1" applyAlignment="1">
      <alignment horizontal="center" vertical="center"/>
    </xf>
    <xf numFmtId="0" fontId="56" fillId="0" borderId="0" xfId="0" applyFont="1" applyAlignment="1">
      <alignment vertical="center"/>
    </xf>
    <xf numFmtId="0" fontId="56" fillId="0" borderId="0" xfId="0" applyFont="1"/>
    <xf numFmtId="0" fontId="57" fillId="26" borderId="40" xfId="0" applyFont="1" applyFill="1" applyBorder="1" applyAlignment="1">
      <alignment vertical="center"/>
    </xf>
    <xf numFmtId="0" fontId="57" fillId="0" borderId="40" xfId="0" applyFont="1" applyBorder="1"/>
    <xf numFmtId="0" fontId="58" fillId="0" borderId="0" xfId="0" applyFont="1"/>
    <xf numFmtId="0" fontId="58" fillId="0" borderId="0" xfId="0" applyFont="1" applyAlignment="1">
      <alignment horizontal="center"/>
    </xf>
    <xf numFmtId="9" fontId="56" fillId="0" borderId="0" xfId="0" applyNumberFormat="1" applyFont="1" applyAlignment="1">
      <alignment horizontal="center"/>
    </xf>
    <xf numFmtId="10" fontId="56" fillId="0" borderId="0" xfId="0" applyNumberFormat="1" applyFont="1" applyAlignment="1">
      <alignment horizontal="center"/>
    </xf>
    <xf numFmtId="0" fontId="56" fillId="0" borderId="0" xfId="0" applyFont="1" applyAlignment="1">
      <alignment horizontal="center"/>
    </xf>
    <xf numFmtId="0" fontId="3" fillId="27" borderId="40" xfId="0" applyFont="1" applyFill="1" applyBorder="1" applyAlignment="1">
      <alignment horizontal="center" vertical="center"/>
    </xf>
    <xf numFmtId="0" fontId="3" fillId="27" borderId="40" xfId="0" applyFont="1" applyFill="1" applyBorder="1" applyAlignment="1">
      <alignment horizontal="center" vertical="center" wrapText="1"/>
    </xf>
    <xf numFmtId="0" fontId="56" fillId="0" borderId="40" xfId="0" applyFont="1" applyBorder="1" applyAlignment="1">
      <alignment horizontal="left" vertical="center"/>
    </xf>
    <xf numFmtId="0" fontId="3" fillId="22" borderId="40" xfId="0" applyFont="1" applyFill="1" applyBorder="1" applyAlignment="1">
      <alignment horizontal="left" vertical="center"/>
    </xf>
    <xf numFmtId="0" fontId="56" fillId="0" borderId="40" xfId="0" applyFont="1" applyBorder="1" applyAlignment="1">
      <alignment vertical="center" wrapText="1"/>
    </xf>
    <xf numFmtId="3" fontId="56" fillId="0" borderId="40" xfId="0" applyNumberFormat="1" applyFont="1" applyBorder="1" applyAlignment="1">
      <alignment vertical="center"/>
    </xf>
    <xf numFmtId="3" fontId="58" fillId="0" borderId="40" xfId="0" applyNumberFormat="1" applyFont="1" applyBorder="1" applyAlignment="1">
      <alignment vertical="center"/>
    </xf>
    <xf numFmtId="3" fontId="58" fillId="8" borderId="40" xfId="0" applyNumberFormat="1" applyFont="1" applyFill="1" applyBorder="1" applyAlignment="1">
      <alignment vertical="center"/>
    </xf>
    <xf numFmtId="0" fontId="56" fillId="0" borderId="40" xfId="0" applyFont="1" applyBorder="1" applyAlignment="1">
      <alignment horizontal="center" vertical="center" wrapText="1"/>
    </xf>
    <xf numFmtId="0" fontId="56" fillId="0" borderId="40" xfId="0" applyFont="1" applyBorder="1" applyAlignment="1">
      <alignment horizontal="center"/>
    </xf>
    <xf numFmtId="0" fontId="62" fillId="0" borderId="0" xfId="0" applyFont="1"/>
    <xf numFmtId="0" fontId="62" fillId="0" borderId="0" xfId="0" applyFont="1" applyAlignment="1">
      <alignment horizontal="center"/>
    </xf>
    <xf numFmtId="0" fontId="65" fillId="26" borderId="40" xfId="0" applyFont="1" applyFill="1" applyBorder="1" applyAlignment="1">
      <alignment horizontal="center" vertical="center"/>
    </xf>
    <xf numFmtId="0" fontId="65" fillId="26" borderId="40" xfId="0" applyFont="1" applyFill="1" applyBorder="1" applyAlignment="1">
      <alignment vertical="center" wrapText="1"/>
    </xf>
    <xf numFmtId="0" fontId="63" fillId="4" borderId="40" xfId="0" applyFont="1" applyFill="1" applyBorder="1" applyAlignment="1">
      <alignment horizontal="center" vertical="center"/>
    </xf>
    <xf numFmtId="0" fontId="62" fillId="4" borderId="40" xfId="0" applyFont="1" applyFill="1" applyBorder="1" applyAlignment="1">
      <alignment vertical="center" wrapText="1"/>
    </xf>
    <xf numFmtId="0" fontId="66" fillId="0" borderId="0" xfId="0" applyFont="1"/>
    <xf numFmtId="0" fontId="67" fillId="4" borderId="0" xfId="0" applyFont="1" applyFill="1" applyAlignment="1">
      <alignment vertical="center"/>
    </xf>
    <xf numFmtId="0" fontId="68" fillId="4" borderId="0" xfId="0" applyFont="1" applyFill="1" applyAlignment="1">
      <alignment horizontal="center" vertical="center"/>
    </xf>
    <xf numFmtId="0" fontId="67" fillId="4" borderId="0" xfId="0" applyFont="1" applyFill="1" applyAlignment="1">
      <alignment horizontal="center" vertical="center"/>
    </xf>
    <xf numFmtId="0" fontId="67" fillId="4" borderId="0" xfId="0" applyFont="1" applyFill="1"/>
    <xf numFmtId="0" fontId="68" fillId="18" borderId="71" xfId="0" applyFont="1" applyFill="1" applyBorder="1" applyAlignment="1">
      <alignment horizontal="center" vertical="center"/>
    </xf>
    <xf numFmtId="0" fontId="67" fillId="4" borderId="73" xfId="0" applyFont="1" applyFill="1" applyBorder="1" applyAlignment="1">
      <alignment horizontal="center" vertical="center"/>
    </xf>
    <xf numFmtId="0" fontId="67" fillId="4" borderId="74" xfId="0" applyFont="1" applyFill="1" applyBorder="1" applyAlignment="1">
      <alignment vertical="center" wrapText="1"/>
    </xf>
    <xf numFmtId="0" fontId="67" fillId="4" borderId="40" xfId="0" applyFont="1" applyFill="1" applyBorder="1" applyAlignment="1">
      <alignment horizontal="center" vertical="center"/>
    </xf>
    <xf numFmtId="0" fontId="67" fillId="4" borderId="40" xfId="0" applyFont="1" applyFill="1" applyBorder="1" applyAlignment="1">
      <alignment horizontal="center" vertical="center" wrapText="1"/>
    </xf>
    <xf numFmtId="0" fontId="67" fillId="4" borderId="76" xfId="0" applyFont="1" applyFill="1" applyBorder="1" applyAlignment="1">
      <alignment horizontal="center" vertical="center"/>
    </xf>
    <xf numFmtId="0" fontId="67" fillId="4" borderId="77" xfId="0" applyFont="1" applyFill="1" applyBorder="1" applyAlignment="1">
      <alignment vertical="top" wrapText="1"/>
    </xf>
    <xf numFmtId="0" fontId="67" fillId="4" borderId="77" xfId="0" applyFont="1" applyFill="1" applyBorder="1" applyAlignment="1">
      <alignment vertical="center" wrapText="1"/>
    </xf>
    <xf numFmtId="0" fontId="67" fillId="4" borderId="79" xfId="0" applyFont="1" applyFill="1" applyBorder="1" applyAlignment="1">
      <alignment horizontal="center" vertical="center"/>
    </xf>
    <xf numFmtId="0" fontId="67" fillId="4" borderId="80" xfId="0" applyFont="1" applyFill="1" applyBorder="1" applyAlignment="1">
      <alignment vertical="center" wrapText="1"/>
    </xf>
    <xf numFmtId="0" fontId="67" fillId="4" borderId="81" xfId="0" applyFont="1" applyFill="1" applyBorder="1" applyAlignment="1">
      <alignment horizontal="center" vertical="center"/>
    </xf>
    <xf numFmtId="0" fontId="67" fillId="4" borderId="82" xfId="0" applyFont="1" applyFill="1" applyBorder="1" applyAlignment="1">
      <alignment vertical="center" wrapText="1"/>
    </xf>
    <xf numFmtId="0" fontId="67" fillId="22" borderId="40" xfId="0" applyFont="1" applyFill="1" applyBorder="1" applyAlignment="1">
      <alignment horizontal="center" vertical="center"/>
    </xf>
    <xf numFmtId="0" fontId="67" fillId="22" borderId="40" xfId="0" applyFont="1" applyFill="1" applyBorder="1" applyAlignment="1">
      <alignment horizontal="center" vertical="center" wrapText="1"/>
    </xf>
    <xf numFmtId="0" fontId="67" fillId="0" borderId="0" xfId="0" applyFont="1" applyAlignment="1">
      <alignment vertical="center"/>
    </xf>
    <xf numFmtId="0" fontId="67" fillId="21" borderId="40" xfId="0" applyFont="1" applyFill="1" applyBorder="1" applyAlignment="1">
      <alignment horizontal="center" vertical="center"/>
    </xf>
    <xf numFmtId="0" fontId="67" fillId="21" borderId="40" xfId="0" applyFont="1" applyFill="1" applyBorder="1" applyAlignment="1">
      <alignment horizontal="center" vertical="center" wrapText="1"/>
    </xf>
    <xf numFmtId="0" fontId="67" fillId="4" borderId="40" xfId="0" applyFont="1" applyFill="1" applyBorder="1" applyAlignment="1">
      <alignment vertical="center" wrapText="1"/>
    </xf>
    <xf numFmtId="0" fontId="67" fillId="4" borderId="87" xfId="3" applyFont="1" applyFill="1" applyBorder="1" applyAlignment="1">
      <alignment horizontal="center" vertical="center"/>
    </xf>
    <xf numFmtId="0" fontId="67" fillId="4" borderId="88" xfId="3" applyFont="1" applyFill="1" applyBorder="1" applyAlignment="1">
      <alignment vertical="center" wrapText="1"/>
    </xf>
    <xf numFmtId="0" fontId="67" fillId="4" borderId="40" xfId="0" applyFont="1" applyFill="1" applyBorder="1" applyAlignment="1">
      <alignment horizontal="left" vertical="center" wrapText="1"/>
    </xf>
    <xf numFmtId="0" fontId="67" fillId="4" borderId="40" xfId="0" applyFont="1" applyFill="1" applyBorder="1" applyAlignment="1">
      <alignment horizontal="left" vertical="center"/>
    </xf>
    <xf numFmtId="0" fontId="68" fillId="8" borderId="83" xfId="0" applyFont="1" applyFill="1" applyBorder="1" applyAlignment="1">
      <alignment horizontal="center" vertical="center" wrapText="1"/>
    </xf>
    <xf numFmtId="0" fontId="68" fillId="8" borderId="89" xfId="3" applyFont="1" applyFill="1" applyBorder="1" applyAlignment="1">
      <alignment horizontal="center" vertical="center" wrapText="1"/>
    </xf>
    <xf numFmtId="0" fontId="67" fillId="4" borderId="90" xfId="0" applyFont="1" applyFill="1" applyBorder="1" applyAlignment="1">
      <alignment horizontal="center" vertical="center"/>
    </xf>
    <xf numFmtId="0" fontId="67" fillId="4" borderId="91" xfId="0" applyFont="1" applyFill="1" applyBorder="1" applyAlignment="1">
      <alignment vertical="center" wrapText="1"/>
    </xf>
    <xf numFmtId="2" fontId="67" fillId="4" borderId="74" xfId="0" applyNumberFormat="1" applyFont="1" applyFill="1" applyBorder="1" applyAlignment="1">
      <alignment vertical="center" wrapText="1"/>
    </xf>
    <xf numFmtId="2" fontId="67" fillId="4" borderId="77" xfId="0" applyNumberFormat="1" applyFont="1" applyFill="1" applyBorder="1" applyAlignment="1">
      <alignment vertical="center" wrapText="1"/>
    </xf>
    <xf numFmtId="0" fontId="69" fillId="4" borderId="0" xfId="0" applyFont="1" applyFill="1"/>
    <xf numFmtId="0" fontId="69" fillId="0" borderId="0" xfId="0" applyFont="1"/>
    <xf numFmtId="0" fontId="65" fillId="0" borderId="0" xfId="0" applyFont="1" applyAlignment="1">
      <alignment horizontal="center"/>
    </xf>
    <xf numFmtId="43" fontId="62" fillId="0" borderId="0" xfId="6" applyFont="1"/>
    <xf numFmtId="166" fontId="62" fillId="0" borderId="0" xfId="0" applyNumberFormat="1" applyFont="1"/>
    <xf numFmtId="4" fontId="70" fillId="0" borderId="0" xfId="0" applyNumberFormat="1" applyFont="1"/>
    <xf numFmtId="9" fontId="62" fillId="0" borderId="0" xfId="2" applyFont="1"/>
    <xf numFmtId="0" fontId="63" fillId="0" borderId="40" xfId="0" applyFont="1" applyBorder="1" applyAlignment="1">
      <alignment horizontal="center" vertical="center"/>
    </xf>
    <xf numFmtId="0" fontId="62" fillId="0" borderId="40" xfId="0" applyFont="1" applyBorder="1" applyAlignment="1">
      <alignment vertical="center" wrapText="1"/>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73" fillId="26" borderId="40" xfId="0" applyFont="1" applyFill="1" applyBorder="1" applyAlignment="1">
      <alignment horizontal="center" vertical="center"/>
    </xf>
    <xf numFmtId="0" fontId="73" fillId="26" borderId="40" xfId="0" applyFont="1" applyFill="1" applyBorder="1" applyAlignment="1">
      <alignment vertical="center" wrapText="1"/>
    </xf>
    <xf numFmtId="0" fontId="73" fillId="26" borderId="40" xfId="0" applyFont="1" applyFill="1" applyBorder="1" applyAlignment="1">
      <alignment horizontal="left" vertical="center" wrapText="1"/>
    </xf>
    <xf numFmtId="0" fontId="71" fillId="4" borderId="40" xfId="0" applyFont="1" applyFill="1" applyBorder="1" applyAlignment="1">
      <alignment horizontal="center" vertical="center"/>
    </xf>
    <xf numFmtId="0" fontId="2" fillId="4" borderId="40" xfId="0" applyFont="1" applyFill="1" applyBorder="1" applyAlignment="1">
      <alignment vertical="center" wrapText="1"/>
    </xf>
    <xf numFmtId="0" fontId="2" fillId="0" borderId="40" xfId="0" applyFont="1" applyBorder="1" applyAlignment="1">
      <alignment horizontal="left" vertical="center" wrapText="1"/>
    </xf>
    <xf numFmtId="165" fontId="2" fillId="0" borderId="0" xfId="0" applyNumberFormat="1" applyFont="1"/>
    <xf numFmtId="0" fontId="73" fillId="0" borderId="11" xfId="0" applyFont="1" applyBorder="1" applyAlignment="1">
      <alignment horizontal="center"/>
    </xf>
    <xf numFmtId="0" fontId="74" fillId="0" borderId="0" xfId="0" applyFont="1"/>
    <xf numFmtId="0" fontId="2" fillId="0" borderId="0" xfId="0" applyFont="1" applyAlignment="1">
      <alignment horizontal="left" wrapText="1"/>
    </xf>
    <xf numFmtId="0" fontId="29" fillId="15" borderId="18" xfId="0" applyFont="1" applyFill="1" applyBorder="1" applyAlignment="1">
      <alignment horizontal="right"/>
    </xf>
    <xf numFmtId="0" fontId="29" fillId="15" borderId="20" xfId="0" applyFont="1" applyFill="1" applyBorder="1" applyAlignment="1">
      <alignment horizontal="right"/>
    </xf>
    <xf numFmtId="0" fontId="29" fillId="15" borderId="19" xfId="0" applyFont="1" applyFill="1" applyBorder="1" applyAlignment="1">
      <alignment horizontal="right"/>
    </xf>
    <xf numFmtId="0" fontId="30" fillId="14" borderId="18" xfId="0" applyFont="1" applyFill="1" applyBorder="1" applyAlignment="1">
      <alignment horizontal="right" vertical="center"/>
    </xf>
    <xf numFmtId="0" fontId="30" fillId="14" borderId="20" xfId="0" applyFont="1" applyFill="1" applyBorder="1" applyAlignment="1">
      <alignment horizontal="right" vertical="center"/>
    </xf>
    <xf numFmtId="0" fontId="30" fillId="14" borderId="19" xfId="0" applyFont="1" applyFill="1" applyBorder="1" applyAlignment="1">
      <alignment horizontal="right" vertical="center"/>
    </xf>
    <xf numFmtId="0" fontId="26" fillId="2" borderId="18" xfId="0" applyFont="1" applyFill="1" applyBorder="1" applyAlignment="1">
      <alignment horizontal="center"/>
    </xf>
    <xf numFmtId="0" fontId="26" fillId="2" borderId="19" xfId="0" applyFont="1" applyFill="1" applyBorder="1" applyAlignment="1">
      <alignment horizontal="center"/>
    </xf>
    <xf numFmtId="0" fontId="4" fillId="4" borderId="1" xfId="0" applyFont="1" applyFill="1" applyBorder="1" applyAlignment="1">
      <alignment horizontal="center"/>
    </xf>
    <xf numFmtId="0" fontId="4" fillId="2" borderId="5" xfId="0" applyFont="1" applyFill="1" applyBorder="1" applyAlignment="1">
      <alignment horizontal="center"/>
    </xf>
    <xf numFmtId="0" fontId="4" fillId="2" borderId="11"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5" fillId="3" borderId="1" xfId="0" applyFont="1" applyFill="1" applyBorder="1" applyAlignment="1">
      <alignment horizontal="center"/>
    </xf>
    <xf numFmtId="0" fontId="18" fillId="0" borderId="20" xfId="0" applyFont="1" applyBorder="1" applyAlignment="1">
      <alignment horizontal="left" vertical="center"/>
    </xf>
    <xf numFmtId="0" fontId="18" fillId="0" borderId="19" xfId="0" applyFont="1" applyBorder="1" applyAlignment="1">
      <alignment horizontal="left" vertical="center"/>
    </xf>
    <xf numFmtId="0" fontId="14" fillId="13" borderId="21" xfId="0" applyFont="1" applyFill="1" applyBorder="1" applyAlignment="1">
      <alignment horizontal="center" vertical="center"/>
    </xf>
    <xf numFmtId="0" fontId="14" fillId="13" borderId="6" xfId="0" applyFont="1" applyFill="1" applyBorder="1" applyAlignment="1">
      <alignment horizontal="center" vertical="center"/>
    </xf>
    <xf numFmtId="0" fontId="14" fillId="13" borderId="7"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28"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8" fillId="0" borderId="11" xfId="0" applyFont="1" applyBorder="1" applyAlignment="1">
      <alignment horizontal="center" vertical="center"/>
    </xf>
    <xf numFmtId="0" fontId="8" fillId="0" borderId="27" xfId="0" applyFont="1" applyBorder="1" applyAlignment="1">
      <alignment horizontal="center" vertical="center"/>
    </xf>
    <xf numFmtId="0" fontId="14" fillId="2" borderId="21"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0" xfId="0" applyFont="1" applyFill="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32" fillId="0" borderId="11" xfId="0" applyFont="1" applyBorder="1" applyAlignment="1">
      <alignment horizontal="center" vertical="center"/>
    </xf>
    <xf numFmtId="0" fontId="32" fillId="0" borderId="27" xfId="0" applyFont="1" applyBorder="1" applyAlignment="1">
      <alignment horizontal="center" vertical="center"/>
    </xf>
    <xf numFmtId="0" fontId="16" fillId="0" borderId="11" xfId="0" applyFont="1" applyBorder="1" applyAlignment="1">
      <alignment horizontal="center" vertical="center"/>
    </xf>
    <xf numFmtId="0" fontId="16" fillId="0" borderId="27" xfId="0" applyFont="1" applyBorder="1" applyAlignment="1">
      <alignment horizontal="center" vertical="center"/>
    </xf>
    <xf numFmtId="14" fontId="14" fillId="3" borderId="1" xfId="0" applyNumberFormat="1" applyFont="1" applyFill="1" applyBorder="1" applyAlignment="1">
      <alignment horizontal="center" vertical="center"/>
    </xf>
    <xf numFmtId="0" fontId="14" fillId="3" borderId="1" xfId="0" applyFont="1" applyFill="1" applyBorder="1" applyAlignment="1">
      <alignment horizontal="center" vertical="center"/>
    </xf>
    <xf numFmtId="0" fontId="31" fillId="16" borderId="18" xfId="0" applyFont="1" applyFill="1" applyBorder="1" applyAlignment="1">
      <alignment horizontal="center" vertical="center"/>
    </xf>
    <xf numFmtId="0" fontId="31" fillId="16" borderId="19" xfId="0" applyFont="1" applyFill="1" applyBorder="1" applyAlignment="1">
      <alignment horizontal="center" vertical="center"/>
    </xf>
    <xf numFmtId="0" fontId="31" fillId="6" borderId="18" xfId="0" applyFont="1" applyFill="1" applyBorder="1" applyAlignment="1">
      <alignment horizontal="center" vertical="center"/>
    </xf>
    <xf numFmtId="0" fontId="31" fillId="6" borderId="19" xfId="0" applyFont="1" applyFill="1" applyBorder="1" applyAlignment="1">
      <alignment horizontal="center" vertical="center"/>
    </xf>
    <xf numFmtId="0" fontId="31" fillId="17" borderId="18" xfId="0" applyFont="1" applyFill="1" applyBorder="1" applyAlignment="1">
      <alignment horizontal="center" vertical="center"/>
    </xf>
    <xf numFmtId="0" fontId="31" fillId="17" borderId="39" xfId="0" applyFont="1" applyFill="1" applyBorder="1" applyAlignment="1">
      <alignment horizontal="center" vertical="center"/>
    </xf>
    <xf numFmtId="0" fontId="0" fillId="0" borderId="0" xfId="0" applyAlignment="1">
      <alignment horizontal="center"/>
    </xf>
    <xf numFmtId="0" fontId="14" fillId="2" borderId="24" xfId="0" applyFont="1" applyFill="1" applyBorder="1" applyAlignment="1">
      <alignment horizontal="left" vertical="center"/>
    </xf>
    <xf numFmtId="0" fontId="14" fillId="2" borderId="26" xfId="0" applyFont="1" applyFill="1" applyBorder="1" applyAlignment="1">
      <alignment horizontal="left" vertical="center"/>
    </xf>
    <xf numFmtId="0" fontId="14" fillId="2" borderId="25" xfId="0" applyFont="1" applyFill="1" applyBorder="1" applyAlignment="1">
      <alignment horizontal="left" vertical="center"/>
    </xf>
    <xf numFmtId="0" fontId="10" fillId="0" borderId="49" xfId="0" applyFont="1" applyBorder="1" applyAlignment="1">
      <alignment horizontal="left" vertical="center" wrapText="1"/>
    </xf>
    <xf numFmtId="0" fontId="43" fillId="0" borderId="50" xfId="0" applyFont="1" applyBorder="1" applyAlignment="1">
      <alignment horizontal="left" vertical="center" wrapText="1"/>
    </xf>
    <xf numFmtId="0" fontId="43" fillId="0" borderId="51" xfId="0" applyFont="1" applyBorder="1" applyAlignment="1">
      <alignment horizontal="left" vertical="center" wrapText="1"/>
    </xf>
    <xf numFmtId="0" fontId="43" fillId="0" borderId="52" xfId="0" applyFont="1" applyBorder="1" applyAlignment="1">
      <alignment horizontal="left" vertical="center" wrapText="1"/>
    </xf>
    <xf numFmtId="0" fontId="43" fillId="0" borderId="0" xfId="0" applyFont="1" applyAlignment="1">
      <alignment horizontal="left" vertical="center" wrapText="1"/>
    </xf>
    <xf numFmtId="0" fontId="43" fillId="0" borderId="53" xfId="0" applyFont="1" applyBorder="1" applyAlignment="1">
      <alignment horizontal="left" vertical="center" wrapText="1"/>
    </xf>
    <xf numFmtId="0" fontId="43" fillId="0" borderId="54" xfId="0" applyFont="1" applyBorder="1" applyAlignment="1">
      <alignment horizontal="left" vertical="center" wrapText="1"/>
    </xf>
    <xf numFmtId="0" fontId="43" fillId="0" borderId="55" xfId="0" applyFont="1" applyBorder="1" applyAlignment="1">
      <alignment horizontal="left" vertical="center" wrapText="1"/>
    </xf>
    <xf numFmtId="0" fontId="43" fillId="0" borderId="56" xfId="0" applyFont="1" applyBorder="1" applyAlignment="1">
      <alignment horizontal="left" vertical="center" wrapText="1"/>
    </xf>
    <xf numFmtId="0" fontId="43" fillId="0" borderId="49" xfId="0" applyFont="1" applyBorder="1" applyAlignment="1">
      <alignment horizontal="left" vertical="center" wrapText="1"/>
    </xf>
    <xf numFmtId="0" fontId="3" fillId="8" borderId="40" xfId="0" applyFont="1" applyFill="1" applyBorder="1" applyAlignment="1">
      <alignment horizontal="center" vertical="center"/>
    </xf>
    <xf numFmtId="0" fontId="54" fillId="24" borderId="61" xfId="0" applyFont="1" applyFill="1" applyBorder="1" applyAlignment="1">
      <alignment horizontal="center" vertical="center" wrapText="1" readingOrder="1"/>
    </xf>
    <xf numFmtId="0" fontId="54" fillId="24" borderId="62" xfId="0" applyFont="1" applyFill="1" applyBorder="1" applyAlignment="1">
      <alignment horizontal="center" vertical="center" wrapText="1" readingOrder="1"/>
    </xf>
    <xf numFmtId="0" fontId="54" fillId="24" borderId="63" xfId="0" applyFont="1" applyFill="1" applyBorder="1" applyAlignment="1">
      <alignment horizontal="center" vertical="center" wrapText="1" readingOrder="1"/>
    </xf>
    <xf numFmtId="14" fontId="55" fillId="25" borderId="65" xfId="0" applyNumberFormat="1" applyFont="1" applyFill="1" applyBorder="1" applyAlignment="1">
      <alignment horizontal="center" vertical="center" wrapText="1" readingOrder="1"/>
    </xf>
    <xf numFmtId="0" fontId="55" fillId="25" borderId="0" xfId="0" applyFont="1" applyFill="1" applyAlignment="1">
      <alignment horizontal="center" vertical="center" wrapText="1" readingOrder="1"/>
    </xf>
    <xf numFmtId="0" fontId="58" fillId="26" borderId="40" xfId="0" applyFont="1" applyFill="1" applyBorder="1" applyAlignment="1">
      <alignment horizontal="left" vertical="center"/>
    </xf>
    <xf numFmtId="0" fontId="58" fillId="0" borderId="40" xfId="0" applyFont="1" applyBorder="1" applyAlignment="1">
      <alignment horizontal="left"/>
    </xf>
    <xf numFmtId="0" fontId="3" fillId="0" borderId="40" xfId="0" applyFont="1" applyBorder="1" applyAlignment="1">
      <alignment horizontal="left"/>
    </xf>
    <xf numFmtId="0" fontId="3" fillId="7" borderId="35" xfId="0" applyFont="1" applyFill="1" applyBorder="1" applyAlignment="1">
      <alignment horizontal="center" vertical="center"/>
    </xf>
    <xf numFmtId="0" fontId="3" fillId="7" borderId="32" xfId="0" applyFont="1" applyFill="1" applyBorder="1" applyAlignment="1">
      <alignment horizontal="center" vertical="center"/>
    </xf>
    <xf numFmtId="0" fontId="3" fillId="7" borderId="57" xfId="0" applyFont="1" applyFill="1" applyBorder="1" applyAlignment="1">
      <alignment horizontal="center" vertical="center"/>
    </xf>
    <xf numFmtId="0" fontId="3" fillId="7" borderId="36" xfId="0" applyFont="1" applyFill="1" applyBorder="1" applyAlignment="1">
      <alignment horizontal="center" vertical="center"/>
    </xf>
    <xf numFmtId="0" fontId="3" fillId="7" borderId="33" xfId="0" applyFont="1" applyFill="1" applyBorder="1" applyAlignment="1">
      <alignment horizontal="center" vertical="center"/>
    </xf>
    <xf numFmtId="0" fontId="3" fillId="7" borderId="34" xfId="0" applyFont="1" applyFill="1" applyBorder="1" applyAlignment="1">
      <alignment horizontal="center" vertical="center"/>
    </xf>
    <xf numFmtId="0" fontId="3" fillId="7" borderId="41" xfId="0" applyFont="1" applyFill="1" applyBorder="1" applyAlignment="1">
      <alignment horizontal="center" vertical="center"/>
    </xf>
    <xf numFmtId="0" fontId="3" fillId="7" borderId="45" xfId="0" applyFont="1" applyFill="1" applyBorder="1" applyAlignment="1">
      <alignment horizontal="center" vertical="center"/>
    </xf>
    <xf numFmtId="0" fontId="3" fillId="7" borderId="42" xfId="0" applyFont="1" applyFill="1" applyBorder="1" applyAlignment="1">
      <alignment horizontal="center" vertical="center"/>
    </xf>
    <xf numFmtId="0" fontId="31" fillId="18" borderId="41" xfId="0" applyFont="1" applyFill="1" applyBorder="1" applyAlignment="1">
      <alignment horizontal="left" vertical="center" wrapText="1"/>
    </xf>
    <xf numFmtId="0" fontId="31" fillId="18" borderId="45" xfId="0" applyFont="1" applyFill="1" applyBorder="1" applyAlignment="1">
      <alignment horizontal="left" vertical="center" wrapText="1"/>
    </xf>
    <xf numFmtId="0" fontId="31" fillId="18" borderId="42" xfId="0" applyFont="1" applyFill="1" applyBorder="1" applyAlignment="1">
      <alignment horizontal="left" vertical="center" wrapText="1"/>
    </xf>
    <xf numFmtId="0" fontId="6" fillId="18" borderId="35" xfId="0" applyFont="1" applyFill="1" applyBorder="1" applyAlignment="1">
      <alignment horizontal="left" vertical="center" wrapText="1"/>
    </xf>
    <xf numFmtId="0" fontId="6" fillId="18" borderId="32" xfId="0" applyFont="1" applyFill="1" applyBorder="1" applyAlignment="1">
      <alignment horizontal="left" vertical="center"/>
    </xf>
    <xf numFmtId="0" fontId="6" fillId="18" borderId="57" xfId="0" applyFont="1" applyFill="1" applyBorder="1" applyAlignment="1">
      <alignment horizontal="left" vertical="center"/>
    </xf>
    <xf numFmtId="0" fontId="6" fillId="18" borderId="43" xfId="0" applyFont="1" applyFill="1" applyBorder="1" applyAlignment="1">
      <alignment horizontal="left" vertical="center"/>
    </xf>
    <xf numFmtId="0" fontId="6" fillId="18" borderId="0" xfId="0" applyFont="1" applyFill="1" applyAlignment="1">
      <alignment horizontal="left" vertical="center"/>
    </xf>
    <xf numFmtId="0" fontId="6" fillId="18" borderId="44" xfId="0" applyFont="1" applyFill="1" applyBorder="1" applyAlignment="1">
      <alignment horizontal="left" vertical="center"/>
    </xf>
    <xf numFmtId="0" fontId="6" fillId="18" borderId="36" xfId="0" applyFont="1" applyFill="1" applyBorder="1" applyAlignment="1">
      <alignment horizontal="left" vertical="center"/>
    </xf>
    <xf numFmtId="0" fontId="6" fillId="18" borderId="33" xfId="0" applyFont="1" applyFill="1" applyBorder="1" applyAlignment="1">
      <alignment horizontal="left" vertical="center"/>
    </xf>
    <xf numFmtId="0" fontId="6" fillId="18" borderId="34" xfId="0" applyFont="1" applyFill="1" applyBorder="1" applyAlignment="1">
      <alignment horizontal="left" vertical="center"/>
    </xf>
    <xf numFmtId="0" fontId="14" fillId="19" borderId="41" xfId="0" applyFont="1" applyFill="1" applyBorder="1" applyAlignment="1">
      <alignment horizontal="left" vertical="center" wrapText="1"/>
    </xf>
    <xf numFmtId="0" fontId="14" fillId="19" borderId="45" xfId="0" applyFont="1" applyFill="1" applyBorder="1" applyAlignment="1">
      <alignment horizontal="left" vertical="center" wrapText="1"/>
    </xf>
    <xf numFmtId="0" fontId="6" fillId="0" borderId="41" xfId="0" applyFont="1" applyBorder="1" applyAlignment="1">
      <alignment vertical="center" wrapText="1"/>
    </xf>
    <xf numFmtId="0" fontId="6" fillId="0" borderId="45" xfId="0" applyFont="1" applyBorder="1" applyAlignment="1">
      <alignment vertical="center" wrapText="1"/>
    </xf>
    <xf numFmtId="0" fontId="6" fillId="0" borderId="42" xfId="0" applyFont="1" applyBorder="1" applyAlignment="1">
      <alignment vertical="center" wrapText="1"/>
    </xf>
    <xf numFmtId="0" fontId="32" fillId="8" borderId="59" xfId="0" applyFont="1" applyFill="1" applyBorder="1" applyAlignment="1">
      <alignment horizontal="left"/>
    </xf>
    <xf numFmtId="0" fontId="32" fillId="8" borderId="58" xfId="0" applyFont="1" applyFill="1" applyBorder="1" applyAlignment="1">
      <alignment horizontal="left"/>
    </xf>
    <xf numFmtId="0" fontId="0" fillId="0" borderId="40" xfId="0" applyBorder="1" applyAlignment="1">
      <alignment horizontal="left" vertical="center"/>
    </xf>
    <xf numFmtId="0" fontId="15" fillId="0" borderId="40" xfId="0" applyFont="1" applyBorder="1" applyAlignment="1">
      <alignment horizontal="left" vertical="center" wrapText="1"/>
    </xf>
    <xf numFmtId="0" fontId="42" fillId="22" borderId="40" xfId="0" applyFont="1" applyFill="1" applyBorder="1" applyAlignment="1">
      <alignment horizontal="center" vertical="center"/>
    </xf>
    <xf numFmtId="9" fontId="51" fillId="0" borderId="35" xfId="0" applyNumberFormat="1" applyFont="1" applyBorder="1" applyAlignment="1">
      <alignment horizontal="left" vertical="center" wrapText="1"/>
    </xf>
    <xf numFmtId="9" fontId="51" fillId="0" borderId="32" xfId="0" applyNumberFormat="1" applyFont="1" applyBorder="1" applyAlignment="1">
      <alignment horizontal="left" vertical="center" wrapText="1"/>
    </xf>
    <xf numFmtId="9" fontId="51" fillId="0" borderId="57" xfId="0" applyNumberFormat="1" applyFont="1" applyBorder="1" applyAlignment="1">
      <alignment horizontal="left" vertical="center" wrapText="1"/>
    </xf>
    <xf numFmtId="9" fontId="51" fillId="0" borderId="36" xfId="0" applyNumberFormat="1" applyFont="1" applyBorder="1" applyAlignment="1">
      <alignment horizontal="left" vertical="center" wrapText="1"/>
    </xf>
    <xf numFmtId="9" fontId="51" fillId="0" borderId="33" xfId="0" applyNumberFormat="1" applyFont="1" applyBorder="1" applyAlignment="1">
      <alignment horizontal="left" vertical="center" wrapText="1"/>
    </xf>
    <xf numFmtId="9" fontId="51" fillId="0" borderId="34" xfId="0" applyNumberFormat="1" applyFont="1" applyBorder="1" applyAlignment="1">
      <alignment horizontal="left" vertical="center" wrapText="1"/>
    </xf>
    <xf numFmtId="9" fontId="6" fillId="0" borderId="35" xfId="0" applyNumberFormat="1" applyFont="1" applyBorder="1" applyAlignment="1">
      <alignment horizontal="left" vertical="center" wrapText="1"/>
    </xf>
    <xf numFmtId="9" fontId="6" fillId="0" borderId="32" xfId="0" applyNumberFormat="1" applyFont="1" applyBorder="1" applyAlignment="1">
      <alignment horizontal="left" vertical="center" wrapText="1"/>
    </xf>
    <xf numFmtId="9" fontId="6" fillId="0" borderId="57" xfId="0" applyNumberFormat="1" applyFont="1" applyBorder="1" applyAlignment="1">
      <alignment horizontal="left" vertical="center" wrapText="1"/>
    </xf>
    <xf numFmtId="9" fontId="6" fillId="0" borderId="43" xfId="0" applyNumberFormat="1" applyFont="1" applyBorder="1" applyAlignment="1">
      <alignment horizontal="left" vertical="center" wrapText="1"/>
    </xf>
    <xf numFmtId="9" fontId="6" fillId="0" borderId="0" xfId="0" applyNumberFormat="1" applyFont="1" applyAlignment="1">
      <alignment horizontal="left" vertical="center" wrapText="1"/>
    </xf>
    <xf numFmtId="9" fontId="6" fillId="0" borderId="44" xfId="0" applyNumberFormat="1" applyFont="1" applyBorder="1" applyAlignment="1">
      <alignment horizontal="left" vertical="center" wrapText="1"/>
    </xf>
    <xf numFmtId="9" fontId="6" fillId="0" borderId="36" xfId="0" applyNumberFormat="1" applyFont="1" applyBorder="1" applyAlignment="1">
      <alignment horizontal="left" vertical="center" wrapText="1"/>
    </xf>
    <xf numFmtId="9" fontId="6" fillId="0" borderId="33" xfId="0" applyNumberFormat="1" applyFont="1" applyBorder="1" applyAlignment="1">
      <alignment horizontal="left" vertical="center" wrapText="1"/>
    </xf>
    <xf numFmtId="9" fontId="6" fillId="0" borderId="34" xfId="0" applyNumberFormat="1" applyFont="1" applyBorder="1" applyAlignment="1">
      <alignment horizontal="left" vertical="center" wrapText="1"/>
    </xf>
    <xf numFmtId="0" fontId="42" fillId="0" borderId="47" xfId="0" applyFont="1" applyBorder="1" applyAlignment="1">
      <alignment horizontal="center" vertical="center"/>
    </xf>
    <xf numFmtId="0" fontId="42" fillId="0" borderId="60" xfId="0" applyFont="1" applyBorder="1" applyAlignment="1">
      <alignment horizontal="center" vertical="center"/>
    </xf>
    <xf numFmtId="0" fontId="42" fillId="0" borderId="46" xfId="0" applyFont="1" applyBorder="1" applyAlignment="1">
      <alignment horizontal="center" vertical="center"/>
    </xf>
    <xf numFmtId="0" fontId="6" fillId="0" borderId="41" xfId="0" applyFont="1" applyBorder="1" applyAlignment="1">
      <alignment horizontal="left" vertical="center" wrapText="1"/>
    </xf>
    <xf numFmtId="0" fontId="6" fillId="0" borderId="45" xfId="0" applyFont="1" applyBorder="1" applyAlignment="1">
      <alignment horizontal="left" vertical="center" wrapText="1"/>
    </xf>
    <xf numFmtId="0" fontId="6" fillId="0" borderId="42" xfId="0" applyFont="1" applyBorder="1" applyAlignment="1">
      <alignment horizontal="left" vertical="center" wrapText="1"/>
    </xf>
    <xf numFmtId="0" fontId="0" fillId="0" borderId="41" xfId="0" applyBorder="1" applyAlignment="1">
      <alignment horizontal="left" vertical="center"/>
    </xf>
    <xf numFmtId="0" fontId="0" fillId="0" borderId="45" xfId="0" applyBorder="1" applyAlignment="1">
      <alignment horizontal="left" vertical="center"/>
    </xf>
    <xf numFmtId="0" fontId="0" fillId="0" borderId="42" xfId="0" applyBorder="1" applyAlignment="1">
      <alignment horizontal="left" vertical="center"/>
    </xf>
    <xf numFmtId="0" fontId="0" fillId="0" borderId="41" xfId="0" applyBorder="1" applyAlignment="1">
      <alignment horizontal="left" vertical="center" wrapText="1"/>
    </xf>
    <xf numFmtId="0" fontId="0" fillId="0" borderId="45" xfId="0" applyBorder="1" applyAlignment="1">
      <alignment horizontal="left" vertical="center" wrapText="1"/>
    </xf>
    <xf numFmtId="0" fontId="0" fillId="0" borderId="42" xfId="0" applyBorder="1" applyAlignment="1">
      <alignment horizontal="left" vertical="center" wrapText="1"/>
    </xf>
    <xf numFmtId="0" fontId="15" fillId="9" borderId="40" xfId="0" applyFont="1" applyFill="1" applyBorder="1" applyAlignment="1">
      <alignment horizontal="left" vertical="center" wrapText="1"/>
    </xf>
    <xf numFmtId="0" fontId="15" fillId="5" borderId="40" xfId="0" applyFont="1" applyFill="1" applyBorder="1" applyAlignment="1">
      <alignment horizontal="left" vertical="center" wrapText="1"/>
    </xf>
    <xf numFmtId="0" fontId="52" fillId="18" borderId="40" xfId="0" applyFont="1" applyFill="1" applyBorder="1" applyAlignment="1">
      <alignment horizontal="left" vertical="center" wrapText="1"/>
    </xf>
    <xf numFmtId="0" fontId="14" fillId="19" borderId="40" xfId="0" applyFont="1" applyFill="1" applyBorder="1" applyAlignment="1">
      <alignment horizontal="left" vertical="center" wrapText="1"/>
    </xf>
    <xf numFmtId="0" fontId="72" fillId="2" borderId="41" xfId="0" applyFont="1" applyFill="1" applyBorder="1" applyAlignment="1">
      <alignment horizontal="center" vertical="center"/>
    </xf>
    <xf numFmtId="0" fontId="72" fillId="2" borderId="42" xfId="0" applyFont="1" applyFill="1" applyBorder="1" applyAlignment="1">
      <alignment horizontal="center" vertical="center"/>
    </xf>
    <xf numFmtId="0" fontId="72" fillId="2" borderId="43" xfId="0" applyFont="1" applyFill="1" applyBorder="1" applyAlignment="1">
      <alignment horizontal="center" vertical="center"/>
    </xf>
    <xf numFmtId="0" fontId="72" fillId="2" borderId="0" xfId="0" applyFont="1" applyFill="1" applyAlignment="1">
      <alignment horizontal="center" vertical="center"/>
    </xf>
    <xf numFmtId="0" fontId="64" fillId="2" borderId="41" xfId="0" applyFont="1" applyFill="1" applyBorder="1" applyAlignment="1">
      <alignment horizontal="center" vertical="center"/>
    </xf>
    <xf numFmtId="0" fontId="64" fillId="2" borderId="42" xfId="0" applyFont="1" applyFill="1" applyBorder="1" applyAlignment="1">
      <alignment horizontal="center" vertical="center"/>
    </xf>
    <xf numFmtId="0" fontId="68" fillId="8" borderId="83" xfId="0" applyFont="1" applyFill="1" applyBorder="1" applyAlignment="1">
      <alignment horizontal="center" vertical="center" wrapText="1"/>
    </xf>
    <xf numFmtId="0" fontId="68" fillId="8" borderId="84" xfId="0" applyFont="1" applyFill="1" applyBorder="1" applyAlignment="1">
      <alignment horizontal="center" vertical="center" wrapText="1"/>
    </xf>
    <xf numFmtId="0" fontId="68" fillId="8" borderId="85" xfId="0" applyFont="1" applyFill="1" applyBorder="1" applyAlignment="1">
      <alignment horizontal="center" vertical="center" wrapText="1"/>
    </xf>
    <xf numFmtId="0" fontId="68" fillId="28" borderId="69" xfId="3" applyFont="1" applyFill="1" applyBorder="1" applyAlignment="1">
      <alignment horizontal="center" vertical="center"/>
    </xf>
    <xf numFmtId="0" fontId="68" fillId="28" borderId="70" xfId="3" applyFont="1" applyFill="1" applyBorder="1" applyAlignment="1">
      <alignment horizontal="center" vertical="center"/>
    </xf>
    <xf numFmtId="0" fontId="68" fillId="30" borderId="69" xfId="0" applyFont="1" applyFill="1" applyBorder="1" applyAlignment="1">
      <alignment horizontal="center" vertical="center"/>
    </xf>
    <xf numFmtId="0" fontId="68" fillId="30" borderId="70" xfId="0" applyFont="1" applyFill="1" applyBorder="1" applyAlignment="1">
      <alignment horizontal="center" vertical="center"/>
    </xf>
    <xf numFmtId="0" fontId="68" fillId="29" borderId="49" xfId="3" applyFont="1" applyFill="1" applyBorder="1" applyAlignment="1">
      <alignment horizontal="center" vertical="center"/>
    </xf>
    <xf numFmtId="0" fontId="68" fillId="29" borderId="52" xfId="3" applyFont="1" applyFill="1" applyBorder="1" applyAlignment="1">
      <alignment horizontal="center" vertical="center"/>
    </xf>
    <xf numFmtId="0" fontId="68" fillId="29" borderId="54" xfId="3" applyFont="1" applyFill="1" applyBorder="1" applyAlignment="1">
      <alignment horizontal="center" vertical="center"/>
    </xf>
    <xf numFmtId="0" fontId="68" fillId="8" borderId="94" xfId="3" applyFont="1" applyFill="1" applyBorder="1" applyAlignment="1">
      <alignment horizontal="center" vertical="center" wrapText="1"/>
    </xf>
    <xf numFmtId="0" fontId="68" fillId="8" borderId="95" xfId="3" applyFont="1" applyFill="1" applyBorder="1" applyAlignment="1">
      <alignment horizontal="center" vertical="center" wrapText="1"/>
    </xf>
    <xf numFmtId="0" fontId="68" fillId="28" borderId="68" xfId="3" applyFont="1" applyFill="1" applyBorder="1" applyAlignment="1">
      <alignment horizontal="center" vertical="center"/>
    </xf>
    <xf numFmtId="0" fontId="68" fillId="8" borderId="96" xfId="3" applyFont="1" applyFill="1" applyBorder="1" applyAlignment="1">
      <alignment horizontal="center" vertical="center" wrapText="1"/>
    </xf>
    <xf numFmtId="0" fontId="68" fillId="8" borderId="81" xfId="0" applyFont="1" applyFill="1" applyBorder="1" applyAlignment="1">
      <alignment horizontal="center" vertical="center" wrapText="1"/>
    </xf>
    <xf numFmtId="0" fontId="68" fillId="8" borderId="76" xfId="0" applyFont="1" applyFill="1" applyBorder="1" applyAlignment="1">
      <alignment horizontal="center" vertical="center" wrapText="1"/>
    </xf>
    <xf numFmtId="0" fontId="68" fillId="29" borderId="83" xfId="0" applyFont="1" applyFill="1" applyBorder="1" applyAlignment="1">
      <alignment horizontal="center" vertical="center"/>
    </xf>
    <xf numFmtId="0" fontId="68" fillId="29" borderId="84" xfId="0" applyFont="1" applyFill="1" applyBorder="1" applyAlignment="1">
      <alignment horizontal="center" vertical="center"/>
    </xf>
    <xf numFmtId="0" fontId="68" fillId="29" borderId="92" xfId="0" applyFont="1" applyFill="1" applyBorder="1" applyAlignment="1">
      <alignment horizontal="center" vertical="center"/>
    </xf>
    <xf numFmtId="0" fontId="68" fillId="29" borderId="93" xfId="0" applyFont="1" applyFill="1" applyBorder="1" applyAlignment="1">
      <alignment horizontal="center" vertical="center"/>
    </xf>
    <xf numFmtId="0" fontId="68" fillId="8" borderId="73" xfId="0" applyFont="1" applyFill="1" applyBorder="1" applyAlignment="1">
      <alignment horizontal="center" vertical="center" wrapText="1"/>
    </xf>
    <xf numFmtId="0" fontId="68" fillId="30" borderId="68" xfId="0" applyFont="1" applyFill="1" applyBorder="1" applyAlignment="1">
      <alignment horizontal="center" vertical="center"/>
    </xf>
    <xf numFmtId="0" fontId="68" fillId="8" borderId="72" xfId="0" applyFont="1" applyFill="1" applyBorder="1" applyAlignment="1">
      <alignment horizontal="center" vertical="center" wrapText="1"/>
    </xf>
    <xf numFmtId="0" fontId="68" fillId="8" borderId="75" xfId="0" applyFont="1" applyFill="1" applyBorder="1" applyAlignment="1">
      <alignment horizontal="center" vertical="center" wrapText="1"/>
    </xf>
    <xf numFmtId="0" fontId="68" fillId="8" borderId="78" xfId="0" applyFont="1" applyFill="1" applyBorder="1" applyAlignment="1">
      <alignment horizontal="center" vertical="center" wrapText="1"/>
    </xf>
    <xf numFmtId="0" fontId="68" fillId="29" borderId="49" xfId="0" applyFont="1" applyFill="1" applyBorder="1" applyAlignment="1">
      <alignment horizontal="center" vertical="center"/>
    </xf>
    <xf numFmtId="0" fontId="68" fillId="29" borderId="52" xfId="0" applyFont="1" applyFill="1" applyBorder="1" applyAlignment="1">
      <alignment horizontal="center" vertical="center"/>
    </xf>
    <xf numFmtId="0" fontId="68" fillId="29" borderId="78" xfId="0" applyFont="1" applyFill="1" applyBorder="1" applyAlignment="1">
      <alignment horizontal="center" vertical="center"/>
    </xf>
    <xf numFmtId="0" fontId="68" fillId="28" borderId="50" xfId="3" applyFont="1" applyFill="1" applyBorder="1" applyAlignment="1">
      <alignment horizontal="center" vertical="center"/>
    </xf>
    <xf numFmtId="0" fontId="68" fillId="28" borderId="51" xfId="3" applyFont="1" applyFill="1" applyBorder="1" applyAlignment="1">
      <alignment horizontal="center" vertical="center"/>
    </xf>
    <xf numFmtId="0" fontId="68" fillId="8" borderId="86" xfId="0" applyFont="1" applyFill="1" applyBorder="1" applyAlignment="1">
      <alignment horizontal="center" vertical="center" wrapText="1"/>
    </xf>
    <xf numFmtId="0" fontId="68" fillId="8" borderId="49" xfId="3" applyFont="1" applyFill="1" applyBorder="1" applyAlignment="1">
      <alignment horizontal="center" vertical="center" wrapText="1"/>
    </xf>
    <xf numFmtId="0" fontId="68" fillId="8" borderId="52" xfId="3" applyFont="1" applyFill="1" applyBorder="1" applyAlignment="1">
      <alignment horizontal="center" vertical="center" wrapText="1"/>
    </xf>
    <xf numFmtId="0" fontId="68" fillId="8" borderId="54" xfId="3" applyFont="1" applyFill="1" applyBorder="1" applyAlignment="1">
      <alignment horizontal="center" vertical="center" wrapText="1"/>
    </xf>
    <xf numFmtId="0" fontId="68" fillId="29" borderId="71" xfId="0" applyFont="1" applyFill="1" applyBorder="1" applyAlignment="1">
      <alignment horizontal="center" vertical="center"/>
    </xf>
    <xf numFmtId="0" fontId="68" fillId="29" borderId="66" xfId="0" applyFont="1" applyFill="1" applyBorder="1" applyAlignment="1">
      <alignment horizontal="center" vertical="center"/>
    </xf>
    <xf numFmtId="0" fontId="68" fillId="29" borderId="67"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6" fillId="0" borderId="41" xfId="0" applyFont="1" applyBorder="1" applyAlignment="1">
      <alignment horizontal="center" vertical="center"/>
    </xf>
    <xf numFmtId="0" fontId="6" fillId="0" borderId="45" xfId="0" applyFont="1" applyBorder="1" applyAlignment="1">
      <alignment horizontal="center" vertical="center"/>
    </xf>
    <xf numFmtId="0" fontId="6" fillId="0" borderId="42" xfId="0" applyFont="1" applyBorder="1" applyAlignment="1">
      <alignment horizontal="center" vertical="center"/>
    </xf>
    <xf numFmtId="0" fontId="33" fillId="17" borderId="41" xfId="0" applyFont="1" applyFill="1" applyBorder="1" applyAlignment="1">
      <alignment horizontal="left" vertical="center"/>
    </xf>
    <xf numFmtId="0" fontId="33" fillId="17" borderId="45" xfId="0" applyFont="1" applyFill="1" applyBorder="1" applyAlignment="1">
      <alignment horizontal="left" vertical="center"/>
    </xf>
    <xf numFmtId="0" fontId="33" fillId="17" borderId="42" xfId="0" applyFont="1" applyFill="1" applyBorder="1" applyAlignment="1">
      <alignment horizontal="left" vertical="center"/>
    </xf>
    <xf numFmtId="0" fontId="6" fillId="0" borderId="41" xfId="0" applyFont="1" applyBorder="1" applyAlignment="1">
      <alignment horizontal="left" vertical="center"/>
    </xf>
    <xf numFmtId="0" fontId="6" fillId="0" borderId="45" xfId="0" applyFont="1" applyBorder="1" applyAlignment="1">
      <alignment horizontal="left" vertical="center"/>
    </xf>
    <xf numFmtId="0" fontId="6" fillId="0" borderId="42" xfId="0" applyFont="1" applyBorder="1" applyAlignment="1">
      <alignment horizontal="left" vertical="center"/>
    </xf>
    <xf numFmtId="0" fontId="8" fillId="0" borderId="41" xfId="0" applyFont="1" applyBorder="1" applyAlignment="1">
      <alignment horizontal="center" vertical="center"/>
    </xf>
    <xf numFmtId="0" fontId="8" fillId="0" borderId="45" xfId="0" applyFont="1" applyBorder="1" applyAlignment="1">
      <alignment horizontal="center" vertical="center"/>
    </xf>
    <xf numFmtId="0" fontId="8" fillId="0" borderId="42" xfId="0" applyFont="1" applyBorder="1" applyAlignment="1">
      <alignment horizontal="center" vertical="center"/>
    </xf>
    <xf numFmtId="0" fontId="9" fillId="17" borderId="40" xfId="0" applyFont="1" applyFill="1" applyBorder="1" applyAlignment="1">
      <alignment horizontal="center" vertical="center"/>
    </xf>
    <xf numFmtId="0" fontId="15" fillId="17" borderId="40" xfId="0" applyFont="1" applyFill="1" applyBorder="1" applyAlignment="1">
      <alignment horizontal="center" vertical="center"/>
    </xf>
    <xf numFmtId="0" fontId="8" fillId="17" borderId="40" xfId="0" applyFont="1" applyFill="1" applyBorder="1" applyAlignment="1">
      <alignment horizontal="center" vertical="center"/>
    </xf>
    <xf numFmtId="0" fontId="4" fillId="4" borderId="33" xfId="0" applyFont="1" applyFill="1" applyBorder="1" applyAlignment="1">
      <alignment horizontal="center"/>
    </xf>
    <xf numFmtId="0" fontId="4" fillId="4" borderId="45" xfId="0" applyFont="1" applyFill="1" applyBorder="1" applyAlignment="1">
      <alignment horizontal="center"/>
    </xf>
    <xf numFmtId="0" fontId="4" fillId="4" borderId="42" xfId="0" applyFont="1" applyFill="1" applyBorder="1" applyAlignment="1">
      <alignment horizontal="center"/>
    </xf>
    <xf numFmtId="0" fontId="4" fillId="4" borderId="32" xfId="0" applyFont="1" applyFill="1" applyBorder="1" applyAlignment="1">
      <alignment horizontal="center"/>
    </xf>
    <xf numFmtId="0" fontId="6" fillId="0" borderId="43" xfId="0" applyFont="1" applyBorder="1" applyAlignment="1">
      <alignment horizontal="left" vertical="center" wrapText="1"/>
    </xf>
    <xf numFmtId="0" fontId="6" fillId="0" borderId="0" xfId="0" applyFont="1" applyAlignment="1">
      <alignment horizontal="left" vertical="center" wrapText="1"/>
    </xf>
    <xf numFmtId="0" fontId="6" fillId="0" borderId="44" xfId="0" applyFont="1" applyBorder="1" applyAlignment="1">
      <alignment horizontal="left" vertical="center" wrapText="1"/>
    </xf>
    <xf numFmtId="0" fontId="6" fillId="0" borderId="36"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164" fontId="34" fillId="11" borderId="40" xfId="0" applyNumberFormat="1" applyFont="1" applyFill="1" applyBorder="1" applyAlignment="1">
      <alignment horizontal="center" vertical="center"/>
    </xf>
    <xf numFmtId="0" fontId="14" fillId="2" borderId="11" xfId="0" applyFont="1" applyFill="1" applyBorder="1" applyAlignment="1">
      <alignment horizontal="center" vertical="center"/>
    </xf>
    <xf numFmtId="0" fontId="14" fillId="2" borderId="27" xfId="0" applyFont="1" applyFill="1" applyBorder="1" applyAlignment="1">
      <alignment horizontal="center" vertical="center"/>
    </xf>
    <xf numFmtId="0" fontId="32" fillId="0" borderId="41" xfId="0" applyFont="1" applyBorder="1" applyAlignment="1">
      <alignment horizontal="left" vertical="center"/>
    </xf>
    <xf numFmtId="0" fontId="32" fillId="0" borderId="45" xfId="0" applyFont="1" applyBorder="1" applyAlignment="1">
      <alignment horizontal="left" vertical="center"/>
    </xf>
    <xf numFmtId="0" fontId="32" fillId="0" borderId="42" xfId="0" applyFont="1" applyBorder="1" applyAlignment="1">
      <alignment horizontal="left" vertical="center"/>
    </xf>
    <xf numFmtId="0" fontId="15" fillId="17" borderId="35" xfId="0" applyFont="1" applyFill="1" applyBorder="1" applyAlignment="1">
      <alignment horizontal="left" vertical="center"/>
    </xf>
    <xf numFmtId="0" fontId="15" fillId="17" borderId="36" xfId="0" applyFont="1" applyFill="1" applyBorder="1" applyAlignment="1">
      <alignment horizontal="left" vertical="center"/>
    </xf>
    <xf numFmtId="0" fontId="15" fillId="17" borderId="47" xfId="0" applyFont="1" applyFill="1" applyBorder="1" applyAlignment="1">
      <alignment horizontal="center" vertical="center"/>
    </xf>
    <xf numFmtId="0" fontId="15" fillId="17" borderId="46" xfId="0" applyFont="1" applyFill="1" applyBorder="1" applyAlignment="1">
      <alignment horizontal="center" vertical="center"/>
    </xf>
    <xf numFmtId="0" fontId="6" fillId="0" borderId="41" xfId="0" applyFont="1" applyBorder="1" applyAlignment="1">
      <alignment vertical="center"/>
    </xf>
    <xf numFmtId="0" fontId="6" fillId="0" borderId="45" xfId="0" applyFont="1" applyBorder="1" applyAlignment="1">
      <alignment vertical="center"/>
    </xf>
    <xf numFmtId="0" fontId="6" fillId="0" borderId="42" xfId="0" applyFont="1" applyBorder="1" applyAlignment="1">
      <alignment vertical="center"/>
    </xf>
    <xf numFmtId="0" fontId="62" fillId="0" borderId="40" xfId="0" applyFont="1" applyBorder="1" applyAlignment="1">
      <alignment horizontal="left" vertical="center" wrapText="1"/>
    </xf>
    <xf numFmtId="0" fontId="75" fillId="2" borderId="41" xfId="0" applyFont="1" applyFill="1" applyBorder="1" applyAlignment="1">
      <alignment horizontal="center" vertical="center"/>
    </xf>
    <xf numFmtId="0" fontId="75" fillId="2" borderId="42" xfId="0" applyFont="1" applyFill="1" applyBorder="1" applyAlignment="1">
      <alignment horizontal="center" vertical="center"/>
    </xf>
    <xf numFmtId="0" fontId="76" fillId="0" borderId="0" xfId="0" applyFont="1"/>
    <xf numFmtId="0" fontId="77" fillId="26" borderId="40" xfId="0" applyFont="1" applyFill="1" applyBorder="1" applyAlignment="1">
      <alignment horizontal="center" vertical="center"/>
    </xf>
    <xf numFmtId="0" fontId="77" fillId="26" borderId="40" xfId="0" applyFont="1" applyFill="1" applyBorder="1" applyAlignment="1">
      <alignment vertical="center" wrapText="1"/>
    </xf>
    <xf numFmtId="0" fontId="78" fillId="4" borderId="40" xfId="0" applyFont="1" applyFill="1" applyBorder="1" applyAlignment="1">
      <alignment horizontal="center" vertical="center"/>
    </xf>
    <xf numFmtId="0" fontId="76" fillId="4" borderId="40" xfId="0" applyFont="1" applyFill="1" applyBorder="1" applyAlignment="1">
      <alignment vertical="center" wrapText="1"/>
    </xf>
    <xf numFmtId="0" fontId="76" fillId="0" borderId="40" xfId="0" applyFont="1" applyBorder="1" applyAlignment="1">
      <alignment horizontal="left" vertical="center" wrapText="1"/>
    </xf>
    <xf numFmtId="0" fontId="76" fillId="0" borderId="0" xfId="0" applyFont="1" applyAlignment="1">
      <alignment horizontal="center"/>
    </xf>
    <xf numFmtId="0" fontId="79" fillId="2" borderId="41" xfId="0" applyFont="1" applyFill="1" applyBorder="1" applyAlignment="1">
      <alignment horizontal="center" vertical="center"/>
    </xf>
    <xf numFmtId="0" fontId="79" fillId="2" borderId="42" xfId="0" applyFont="1" applyFill="1" applyBorder="1" applyAlignment="1">
      <alignment horizontal="center" vertical="center"/>
    </xf>
    <xf numFmtId="0" fontId="78" fillId="26" borderId="40" xfId="0" applyFont="1" applyFill="1" applyBorder="1" applyAlignment="1">
      <alignment horizontal="center" vertical="center"/>
    </xf>
    <xf numFmtId="0" fontId="78" fillId="26" borderId="40" xfId="0" applyFont="1" applyFill="1" applyBorder="1" applyAlignment="1">
      <alignment vertical="center" wrapText="1"/>
    </xf>
    <xf numFmtId="0" fontId="78" fillId="26" borderId="40" xfId="0" applyFont="1" applyFill="1" applyBorder="1" applyAlignment="1">
      <alignment horizontal="left" vertical="center" wrapText="1"/>
    </xf>
    <xf numFmtId="0" fontId="78" fillId="0" borderId="0" xfId="0" applyFont="1" applyAlignment="1">
      <alignment horizontal="center"/>
    </xf>
    <xf numFmtId="0" fontId="75" fillId="2" borderId="42" xfId="0" applyFont="1" applyFill="1" applyBorder="1" applyAlignment="1">
      <alignment horizontal="center" vertical="center"/>
    </xf>
    <xf numFmtId="0" fontId="75" fillId="2" borderId="41" xfId="0" applyFont="1" applyFill="1" applyBorder="1" applyAlignment="1">
      <alignment horizontal="center" vertical="center"/>
    </xf>
    <xf numFmtId="0" fontId="78" fillId="0" borderId="40" xfId="0" applyFont="1" applyBorder="1" applyAlignment="1">
      <alignment horizontal="center" vertical="center"/>
    </xf>
    <xf numFmtId="0" fontId="80" fillId="0" borderId="40" xfId="0" applyFont="1" applyBorder="1" applyAlignment="1">
      <alignment horizontal="left" vertical="center" wrapText="1"/>
    </xf>
    <xf numFmtId="0" fontId="1" fillId="0" borderId="0" xfId="0" applyFont="1" applyAlignment="1">
      <alignment horizontal="center"/>
    </xf>
    <xf numFmtId="0" fontId="1" fillId="0" borderId="0" xfId="0" applyFont="1"/>
    <xf numFmtId="0" fontId="1" fillId="4" borderId="40" xfId="0" applyFont="1" applyFill="1" applyBorder="1" applyAlignment="1">
      <alignment vertical="center" wrapText="1"/>
    </xf>
    <xf numFmtId="0" fontId="71" fillId="0" borderId="40" xfId="0" applyFont="1" applyBorder="1" applyAlignment="1">
      <alignment horizontal="center" vertical="center"/>
    </xf>
    <xf numFmtId="0" fontId="1" fillId="0" borderId="40" xfId="0" applyFont="1" applyBorder="1" applyAlignment="1">
      <alignment vertical="center" wrapText="1"/>
    </xf>
    <xf numFmtId="0" fontId="73" fillId="0" borderId="0" xfId="0" applyFont="1" applyAlignment="1">
      <alignment horizontal="center"/>
    </xf>
    <xf numFmtId="0" fontId="1" fillId="0" borderId="40" xfId="0" applyFont="1" applyBorder="1" applyAlignment="1">
      <alignment horizontal="left" vertical="center" wrapText="1"/>
    </xf>
    <xf numFmtId="0" fontId="81" fillId="0" borderId="40" xfId="0" applyFont="1" applyBorder="1" applyAlignment="1">
      <alignment horizontal="left" vertical="center" wrapText="1"/>
    </xf>
    <xf numFmtId="0" fontId="71" fillId="26" borderId="40" xfId="0" applyFont="1" applyFill="1" applyBorder="1" applyAlignment="1">
      <alignment horizontal="left" vertical="center" wrapText="1"/>
    </xf>
  </cellXfs>
  <cellStyles count="7">
    <cellStyle name="Collegamento ipertestuale" xfId="1" builtinId="8"/>
    <cellStyle name="Migliaia" xfId="6" builtinId="3"/>
    <cellStyle name="Normal 5" xfId="4" xr:uid="{FC01D7F1-973B-6B4D-AE9C-43C9ED010320}"/>
    <cellStyle name="Normale" xfId="0" builtinId="0"/>
    <cellStyle name="Normale 2" xfId="5" xr:uid="{A4562460-2E4B-C249-B94C-AA736AF2B61B}"/>
    <cellStyle name="Normale 5" xfId="3" xr:uid="{47D508F3-CCF0-9249-896B-4EB3906CC211}"/>
    <cellStyle name="Percentuale" xfId="2" builtinId="5"/>
  </cellStyles>
  <dxfs count="76">
    <dxf>
      <fill>
        <patternFill>
          <bgColor rgb="FFFF0000"/>
        </patternFill>
      </fill>
    </dxf>
    <dxf>
      <fill>
        <patternFill>
          <bgColor rgb="FFFFC000"/>
        </patternFill>
      </fill>
    </dxf>
    <dxf>
      <fill>
        <patternFill>
          <bgColor rgb="FFFFFF00"/>
        </patternFill>
      </fill>
    </dxf>
    <dxf>
      <fill>
        <patternFill>
          <bgColor theme="9" tint="-0.24994659260841701"/>
        </patternFill>
      </fill>
    </dxf>
    <dxf>
      <fill>
        <patternFill>
          <bgColor theme="9" tint="0.39994506668294322"/>
        </patternFill>
      </fill>
    </dxf>
    <dxf>
      <fill>
        <patternFill>
          <bgColor theme="9" tint="0.59996337778862885"/>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24994659260841701"/>
        </patternFill>
      </fill>
    </dxf>
    <dxf>
      <fill>
        <patternFill>
          <bgColor theme="9" tint="0.39994506668294322"/>
        </patternFill>
      </fill>
    </dxf>
    <dxf>
      <fill>
        <patternFill>
          <bgColor theme="9" tint="0.59996337778862885"/>
        </patternFill>
      </fill>
    </dxf>
    <dxf>
      <fill>
        <patternFill>
          <bgColor rgb="FFFF0000"/>
        </patternFill>
      </fill>
    </dxf>
    <dxf>
      <fill>
        <patternFill>
          <bgColor rgb="FFFFC000"/>
        </patternFill>
      </fill>
    </dxf>
    <dxf>
      <fill>
        <patternFill>
          <bgColor rgb="FFFFFF00"/>
        </patternFill>
      </fill>
    </dxf>
    <dxf>
      <fill>
        <patternFill>
          <bgColor theme="9" tint="-0.24994659260841701"/>
        </patternFill>
      </fill>
    </dxf>
    <dxf>
      <fill>
        <patternFill>
          <bgColor theme="9" tint="0.39994506668294322"/>
        </patternFill>
      </fill>
    </dxf>
    <dxf>
      <fill>
        <patternFill>
          <bgColor theme="9" tint="0.59996337778862885"/>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rgb="FFFFFF00"/>
        </patternFill>
      </fill>
    </dxf>
    <dxf>
      <fill>
        <patternFill>
          <bgColor theme="9" tint="0.39994506668294322"/>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theme="7"/>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theme="9" tint="-0.24994659260841701"/>
        </patternFill>
      </fill>
    </dxf>
    <dxf>
      <fill>
        <patternFill>
          <bgColor theme="9" tint="0.39994506668294322"/>
        </patternFill>
      </fill>
    </dxf>
    <dxf>
      <fill>
        <patternFill>
          <bgColor theme="9" tint="0.59996337778862885"/>
        </patternFill>
      </fill>
    </dxf>
  </dxfs>
  <tableStyles count="0" defaultTableStyle="TableStyleMedium2" defaultPivotStyle="PivotStyleLight16"/>
  <colors>
    <mruColors>
      <color rgb="FFD5FC79"/>
      <color rgb="FF2E75B6"/>
      <color rgb="FFFFFFFF"/>
      <color rgb="FF929292"/>
      <color rgb="FF929000"/>
      <color rgb="FFD6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25400</xdr:rowOff>
    </xdr:from>
    <xdr:to>
      <xdr:col>3</xdr:col>
      <xdr:colOff>1729916</xdr:colOff>
      <xdr:row>3</xdr:row>
      <xdr:rowOff>208852</xdr:rowOff>
    </xdr:to>
    <xdr:pic>
      <xdr:nvPicPr>
        <xdr:cNvPr id="3" name="Immagine 2">
          <a:extLst>
            <a:ext uri="{FF2B5EF4-FFF2-40B4-BE49-F238E27FC236}">
              <a16:creationId xmlns:a16="http://schemas.microsoft.com/office/drawing/2014/main" id="{52F66F93-1EC4-9F40-809F-D4238B2932F5}"/>
            </a:ext>
          </a:extLst>
        </xdr:cNvPr>
        <xdr:cNvPicPr>
          <a:picLocks noChangeAspect="1"/>
        </xdr:cNvPicPr>
      </xdr:nvPicPr>
      <xdr:blipFill>
        <a:blip xmlns:r="http://schemas.openxmlformats.org/officeDocument/2006/relationships" r:embed="rId1">
          <a:duotone>
            <a:prstClr val="black"/>
            <a:srgbClr val="5B9BD5">
              <a:tint val="45000"/>
              <a:satMod val="400000"/>
            </a:srgbClr>
          </a:duotone>
          <a:extLst>
            <a:ext uri="{BEBA8EAE-BF5A-486C-A8C5-ECC9F3942E4B}">
              <a14:imgProps xmlns:a14="http://schemas.microsoft.com/office/drawing/2010/main">
                <a14:imgLayer r:embed="rId2">
                  <a14:imgEffect>
                    <a14:artisticMarker/>
                  </a14:imgEffect>
                  <a14:imgEffect>
                    <a14:sharpenSoften amount="-50000"/>
                  </a14:imgEffect>
                  <a14:imgEffect>
                    <a14:colorTemperature colorTemp="11200"/>
                  </a14:imgEffect>
                </a14:imgLayer>
              </a14:imgProps>
            </a:ext>
          </a:extLst>
        </a:blip>
        <a:stretch>
          <a:fillRect/>
        </a:stretch>
      </xdr:blipFill>
      <xdr:spPr>
        <a:xfrm>
          <a:off x="1676400" y="736600"/>
          <a:ext cx="1725682" cy="450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649107</xdr:colOff>
      <xdr:row>2</xdr:row>
      <xdr:rowOff>98778</xdr:rowOff>
    </xdr:from>
    <xdr:to>
      <xdr:col>17</xdr:col>
      <xdr:colOff>360306</xdr:colOff>
      <xdr:row>4</xdr:row>
      <xdr:rowOff>23413</xdr:rowOff>
    </xdr:to>
    <xdr:pic>
      <xdr:nvPicPr>
        <xdr:cNvPr id="4" name="Immagine 3">
          <a:extLst>
            <a:ext uri="{FF2B5EF4-FFF2-40B4-BE49-F238E27FC236}">
              <a16:creationId xmlns:a16="http://schemas.microsoft.com/office/drawing/2014/main" id="{17A62A66-DA32-0947-A437-4D802990A69A}"/>
            </a:ext>
          </a:extLst>
        </xdr:cNvPr>
        <xdr:cNvPicPr>
          <a:picLocks noChangeAspect="1"/>
        </xdr:cNvPicPr>
      </xdr:nvPicPr>
      <xdr:blipFill>
        <a:blip xmlns:r="http://schemas.openxmlformats.org/officeDocument/2006/relationships" r:embed="rId1">
          <a:duotone>
            <a:prstClr val="black"/>
            <a:srgbClr val="5B9BD5">
              <a:tint val="45000"/>
              <a:satMod val="400000"/>
            </a:srgbClr>
          </a:duotone>
          <a:extLst>
            <a:ext uri="{BEBA8EAE-BF5A-486C-A8C5-ECC9F3942E4B}">
              <a14:imgProps xmlns:a14="http://schemas.microsoft.com/office/drawing/2010/main">
                <a14:imgLayer r:embed="rId2">
                  <a14:imgEffect>
                    <a14:artisticMarker/>
                  </a14:imgEffect>
                  <a14:imgEffect>
                    <a14:sharpenSoften amount="-50000"/>
                  </a14:imgEffect>
                  <a14:imgEffect>
                    <a14:colorTemperature colorTemp="11200"/>
                  </a14:imgEffect>
                </a14:imgLayer>
              </a14:imgProps>
            </a:ext>
          </a:extLst>
        </a:blip>
        <a:stretch>
          <a:fillRect/>
        </a:stretch>
      </xdr:blipFill>
      <xdr:spPr>
        <a:xfrm>
          <a:off x="14954854" y="799468"/>
          <a:ext cx="1725682" cy="450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186268</xdr:colOff>
      <xdr:row>1</xdr:row>
      <xdr:rowOff>16934</xdr:rowOff>
    </xdr:from>
    <xdr:ext cx="15901825" cy="1321705"/>
    <xdr:pic>
      <xdr:nvPicPr>
        <xdr:cNvPr id="3" name="Immagine 2">
          <a:extLst>
            <a:ext uri="{FF2B5EF4-FFF2-40B4-BE49-F238E27FC236}">
              <a16:creationId xmlns:a16="http://schemas.microsoft.com/office/drawing/2014/main" id="{60580509-5C1F-1046-A9C5-99E38F89B1D9}"/>
            </a:ext>
          </a:extLst>
        </xdr:cNvPr>
        <xdr:cNvPicPr>
          <a:picLocks noChangeAspect="1"/>
        </xdr:cNvPicPr>
      </xdr:nvPicPr>
      <xdr:blipFill>
        <a:blip xmlns:r="http://schemas.openxmlformats.org/officeDocument/2006/relationships" r:embed="rId1"/>
        <a:stretch>
          <a:fillRect/>
        </a:stretch>
      </xdr:blipFill>
      <xdr:spPr>
        <a:xfrm>
          <a:off x="1354668" y="258234"/>
          <a:ext cx="15901825" cy="132170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0</xdr:colOff>
      <xdr:row>7</xdr:row>
      <xdr:rowOff>90487</xdr:rowOff>
    </xdr:to>
    <xdr:pic>
      <xdr:nvPicPr>
        <xdr:cNvPr id="2" name="Picture 3">
          <a:extLst>
            <a:ext uri="{FF2B5EF4-FFF2-40B4-BE49-F238E27FC236}">
              <a16:creationId xmlns:a16="http://schemas.microsoft.com/office/drawing/2014/main" id="{C4FE8AD1-07E9-1A4D-A0E8-F3EC4B799B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230100" y="0"/>
          <a:ext cx="0" cy="1779587"/>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635000</xdr:colOff>
      <xdr:row>2</xdr:row>
      <xdr:rowOff>63500</xdr:rowOff>
    </xdr:from>
    <xdr:to>
      <xdr:col>4</xdr:col>
      <xdr:colOff>1014482</xdr:colOff>
      <xdr:row>3</xdr:row>
      <xdr:rowOff>246952</xdr:rowOff>
    </xdr:to>
    <xdr:pic>
      <xdr:nvPicPr>
        <xdr:cNvPr id="3" name="Immagine 2">
          <a:extLst>
            <a:ext uri="{FF2B5EF4-FFF2-40B4-BE49-F238E27FC236}">
              <a16:creationId xmlns:a16="http://schemas.microsoft.com/office/drawing/2014/main" id="{C8337F71-2AB1-2B4C-9794-8BF8742270C0}"/>
            </a:ext>
          </a:extLst>
        </xdr:cNvPr>
        <xdr:cNvPicPr>
          <a:picLocks noChangeAspect="1"/>
        </xdr:cNvPicPr>
      </xdr:nvPicPr>
      <xdr:blipFill>
        <a:blip xmlns:r="http://schemas.openxmlformats.org/officeDocument/2006/relationships" r:embed="rId1">
          <a:duotone>
            <a:prstClr val="black"/>
            <a:srgbClr val="5B9BD5">
              <a:tint val="45000"/>
              <a:satMod val="400000"/>
            </a:srgbClr>
          </a:duotone>
          <a:extLst>
            <a:ext uri="{BEBA8EAE-BF5A-486C-A8C5-ECC9F3942E4B}">
              <a14:imgProps xmlns:a14="http://schemas.microsoft.com/office/drawing/2010/main">
                <a14:imgLayer r:embed="rId2">
                  <a14:imgEffect>
                    <a14:artisticMarker/>
                  </a14:imgEffect>
                  <a14:imgEffect>
                    <a14:sharpenSoften amount="-50000"/>
                  </a14:imgEffect>
                  <a14:imgEffect>
                    <a14:colorTemperature colorTemp="11200"/>
                  </a14:imgEffect>
                </a14:imgLayer>
              </a14:imgProps>
            </a:ext>
          </a:extLst>
        </a:blip>
        <a:stretch>
          <a:fillRect/>
        </a:stretch>
      </xdr:blipFill>
      <xdr:spPr>
        <a:xfrm>
          <a:off x="1638300" y="774700"/>
          <a:ext cx="1725682" cy="450152"/>
        </a:xfrm>
        <a:prstGeom prst="rect">
          <a:avLst/>
        </a:prstGeom>
      </xdr:spPr>
    </xdr:pic>
    <xdr:clientData/>
  </xdr:twoCellAnchor>
  <xdr:oneCellAnchor>
    <xdr:from>
      <xdr:col>2</xdr:col>
      <xdr:colOff>635000</xdr:colOff>
      <xdr:row>25</xdr:row>
      <xdr:rowOff>63500</xdr:rowOff>
    </xdr:from>
    <xdr:ext cx="1725682" cy="450152"/>
    <xdr:pic>
      <xdr:nvPicPr>
        <xdr:cNvPr id="4" name="Immagine 3">
          <a:extLst>
            <a:ext uri="{FF2B5EF4-FFF2-40B4-BE49-F238E27FC236}">
              <a16:creationId xmlns:a16="http://schemas.microsoft.com/office/drawing/2014/main" id="{FE4E260B-6AF4-584C-AFCA-2BFE254B8267}"/>
            </a:ext>
          </a:extLst>
        </xdr:cNvPr>
        <xdr:cNvPicPr>
          <a:picLocks noChangeAspect="1"/>
        </xdr:cNvPicPr>
      </xdr:nvPicPr>
      <xdr:blipFill>
        <a:blip xmlns:r="http://schemas.openxmlformats.org/officeDocument/2006/relationships" r:embed="rId1">
          <a:duotone>
            <a:prstClr val="black"/>
            <a:srgbClr val="5B9BD5">
              <a:tint val="45000"/>
              <a:satMod val="400000"/>
            </a:srgbClr>
          </a:duotone>
          <a:extLst>
            <a:ext uri="{BEBA8EAE-BF5A-486C-A8C5-ECC9F3942E4B}">
              <a14:imgProps xmlns:a14="http://schemas.microsoft.com/office/drawing/2010/main">
                <a14:imgLayer r:embed="rId2">
                  <a14:imgEffect>
                    <a14:artisticMarker/>
                  </a14:imgEffect>
                  <a14:imgEffect>
                    <a14:sharpenSoften amount="-50000"/>
                  </a14:imgEffect>
                  <a14:imgEffect>
                    <a14:colorTemperature colorTemp="11200"/>
                  </a14:imgEffect>
                </a14:imgLayer>
              </a14:imgProps>
            </a:ext>
          </a:extLst>
        </a:blip>
        <a:stretch>
          <a:fillRect/>
        </a:stretch>
      </xdr:blipFill>
      <xdr:spPr>
        <a:xfrm>
          <a:off x="1638300" y="774700"/>
          <a:ext cx="1725682" cy="45015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9</xdr:col>
      <xdr:colOff>127000</xdr:colOff>
      <xdr:row>2</xdr:row>
      <xdr:rowOff>88901</xdr:rowOff>
    </xdr:from>
    <xdr:to>
      <xdr:col>10</xdr:col>
      <xdr:colOff>634999</xdr:colOff>
      <xdr:row>2</xdr:row>
      <xdr:rowOff>446690</xdr:rowOff>
    </xdr:to>
    <xdr:pic>
      <xdr:nvPicPr>
        <xdr:cNvPr id="3" name="Immagine 2">
          <a:extLst>
            <a:ext uri="{FF2B5EF4-FFF2-40B4-BE49-F238E27FC236}">
              <a16:creationId xmlns:a16="http://schemas.microsoft.com/office/drawing/2014/main" id="{E99A31DD-803E-034A-9ADF-57FB3E3851F2}"/>
            </a:ext>
          </a:extLst>
        </xdr:cNvPr>
        <xdr:cNvPicPr>
          <a:picLocks noChangeAspect="1"/>
        </xdr:cNvPicPr>
      </xdr:nvPicPr>
      <xdr:blipFill>
        <a:blip xmlns:r="http://schemas.openxmlformats.org/officeDocument/2006/relationships" r:embed="rId1">
          <a:duotone>
            <a:prstClr val="black"/>
            <a:srgbClr val="5B9BD5">
              <a:tint val="45000"/>
              <a:satMod val="400000"/>
            </a:srgbClr>
          </a:duotone>
          <a:extLst>
            <a:ext uri="{BEBA8EAE-BF5A-486C-A8C5-ECC9F3942E4B}">
              <a14:imgProps xmlns:a14="http://schemas.microsoft.com/office/drawing/2010/main">
                <a14:imgLayer r:embed="rId2">
                  <a14:imgEffect>
                    <a14:artisticMarker/>
                  </a14:imgEffect>
                  <a14:imgEffect>
                    <a14:sharpenSoften amount="-50000"/>
                  </a14:imgEffect>
                  <a14:imgEffect>
                    <a14:colorTemperature colorTemp="11200"/>
                  </a14:imgEffect>
                </a14:imgLayer>
              </a14:imgProps>
            </a:ext>
          </a:extLst>
        </a:blip>
        <a:stretch>
          <a:fillRect/>
        </a:stretch>
      </xdr:blipFill>
      <xdr:spPr>
        <a:xfrm>
          <a:off x="10960100" y="965201"/>
          <a:ext cx="1371600" cy="35778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xml.rels><?xml version="1.0" encoding="UTF-8" standalone="yes"?>
<Relationships xmlns="http://schemas.openxmlformats.org/package/2006/relationships"><Relationship Id="rId1" Type="http://schemas.openxmlformats.org/officeDocument/2006/relationships/hyperlink" Target="mailto:d.merlino@linkaudit.it"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E6C2-034E-C24E-B2D2-A96FE71D1FEA}">
  <dimension ref="B1:N22"/>
  <sheetViews>
    <sheetView showGridLines="0" zoomScale="68" workbookViewId="0">
      <selection activeCell="S15" sqref="S15"/>
    </sheetView>
  </sheetViews>
  <sheetFormatPr baseColWidth="10" defaultColWidth="8.83203125" defaultRowHeight="28" customHeight="1"/>
  <cols>
    <col min="2" max="2" width="4.33203125" customWidth="1"/>
    <col min="4" max="4" width="27.33203125" customWidth="1"/>
    <col min="5" max="5" width="26.33203125" customWidth="1"/>
    <col min="6" max="6" width="1.33203125" customWidth="1"/>
    <col min="8" max="8" width="17.6640625" customWidth="1"/>
    <col min="9" max="9" width="14.83203125" customWidth="1"/>
    <col min="10" max="10" width="14.83203125" bestFit="1" customWidth="1"/>
    <col min="11" max="11" width="14.6640625" bestFit="1" customWidth="1"/>
    <col min="12" max="12" width="6.33203125" bestFit="1" customWidth="1"/>
    <col min="13" max="13" width="8" bestFit="1" customWidth="1"/>
    <col min="14" max="14" width="4.33203125" customWidth="1"/>
  </cols>
  <sheetData>
    <row r="1" spans="2:14" ht="28" customHeight="1">
      <c r="C1" t="s">
        <v>0</v>
      </c>
      <c r="G1" t="s">
        <v>9</v>
      </c>
    </row>
    <row r="2" spans="2:14" ht="28" customHeight="1" thickBot="1">
      <c r="B2" s="3"/>
      <c r="C2" s="3"/>
      <c r="D2" s="3"/>
      <c r="E2" s="3"/>
      <c r="F2" s="3"/>
      <c r="G2" s="3"/>
      <c r="H2" s="3"/>
      <c r="I2" s="3"/>
      <c r="J2" s="3"/>
      <c r="K2" s="3"/>
      <c r="L2" s="3"/>
      <c r="M2" s="3"/>
      <c r="N2" s="3"/>
    </row>
    <row r="3" spans="2:14" ht="21" customHeight="1" thickTop="1" thickBot="1">
      <c r="B3" s="3"/>
      <c r="C3" s="295"/>
      <c r="D3" s="295"/>
      <c r="E3" s="295"/>
      <c r="F3" s="296"/>
      <c r="G3" s="303" t="s">
        <v>70</v>
      </c>
      <c r="H3" s="304"/>
      <c r="I3" s="304"/>
      <c r="J3" s="304"/>
      <c r="K3" s="304"/>
      <c r="L3" s="304"/>
      <c r="M3" s="305"/>
      <c r="N3" s="3"/>
    </row>
    <row r="4" spans="2:14" ht="28" customHeight="1" thickTop="1" thickBot="1">
      <c r="B4" s="3"/>
      <c r="C4" s="7"/>
      <c r="D4" s="8"/>
      <c r="E4" s="9"/>
      <c r="F4" s="297"/>
      <c r="G4" s="306"/>
      <c r="H4" s="307"/>
      <c r="I4" s="307"/>
      <c r="J4" s="307"/>
      <c r="K4" s="307"/>
      <c r="L4" s="307"/>
      <c r="M4" s="308"/>
      <c r="N4" s="3"/>
    </row>
    <row r="5" spans="2:14" ht="28" customHeight="1" thickTop="1" thickBot="1">
      <c r="B5" s="3"/>
      <c r="C5" s="300" t="s">
        <v>2</v>
      </c>
      <c r="D5" s="300"/>
      <c r="E5" s="300"/>
      <c r="F5" s="297"/>
      <c r="G5" s="62"/>
      <c r="J5" s="12"/>
      <c r="K5" s="12"/>
      <c r="L5" s="12"/>
      <c r="M5" s="54"/>
      <c r="N5" s="3"/>
    </row>
    <row r="6" spans="2:14" ht="35" customHeight="1" thickTop="1" thickBot="1">
      <c r="B6" s="3"/>
      <c r="C6" s="55">
        <v>0</v>
      </c>
      <c r="D6" s="293" t="s">
        <v>69</v>
      </c>
      <c r="E6" s="294"/>
      <c r="F6" s="297"/>
      <c r="G6" s="65" t="s">
        <v>71</v>
      </c>
      <c r="H6" s="11" t="s">
        <v>84</v>
      </c>
      <c r="I6" s="12"/>
      <c r="J6" s="58" t="s">
        <v>77</v>
      </c>
      <c r="K6" s="58" t="s">
        <v>76</v>
      </c>
      <c r="L6" s="63" t="s">
        <v>82</v>
      </c>
      <c r="M6" s="63" t="s">
        <v>55</v>
      </c>
      <c r="N6" s="3"/>
    </row>
    <row r="7" spans="2:14" ht="28" customHeight="1" thickTop="1" thickBot="1">
      <c r="B7" s="3"/>
      <c r="C7" s="6">
        <v>1</v>
      </c>
      <c r="D7" s="6" t="s">
        <v>3</v>
      </c>
      <c r="E7" s="6"/>
      <c r="F7" s="298"/>
      <c r="H7" s="57" t="s">
        <v>41</v>
      </c>
      <c r="I7" s="68">
        <v>43465</v>
      </c>
      <c r="J7" s="60">
        <v>43585</v>
      </c>
      <c r="K7" s="61">
        <v>43616</v>
      </c>
      <c r="L7" s="66" t="s">
        <v>85</v>
      </c>
      <c r="M7" s="69" t="s">
        <v>89</v>
      </c>
      <c r="N7" s="3"/>
    </row>
    <row r="8" spans="2:14" ht="28" customHeight="1" thickTop="1" thickBot="1">
      <c r="B8" s="3"/>
      <c r="C8" s="6">
        <v>2</v>
      </c>
      <c r="D8" s="6" t="s">
        <v>8</v>
      </c>
      <c r="E8" s="6"/>
      <c r="F8" s="298"/>
      <c r="H8" s="57" t="s">
        <v>41</v>
      </c>
      <c r="I8" s="68">
        <v>43830</v>
      </c>
      <c r="J8" s="60">
        <v>43920</v>
      </c>
      <c r="K8" s="61">
        <v>43951</v>
      </c>
      <c r="L8" s="66" t="s">
        <v>85</v>
      </c>
      <c r="M8" s="69" t="s">
        <v>89</v>
      </c>
      <c r="N8" s="3"/>
    </row>
    <row r="9" spans="2:14" ht="28" customHeight="1" thickTop="1" thickBot="1">
      <c r="B9" s="3"/>
      <c r="C9" s="6">
        <v>3</v>
      </c>
      <c r="D9" s="6" t="s">
        <v>4</v>
      </c>
      <c r="E9" s="6"/>
      <c r="F9" s="298"/>
      <c r="H9" s="57" t="s">
        <v>41</v>
      </c>
      <c r="I9" s="68">
        <v>44196</v>
      </c>
      <c r="J9" s="60">
        <v>44285</v>
      </c>
      <c r="K9" s="61">
        <v>44336</v>
      </c>
      <c r="L9" s="66" t="s">
        <v>85</v>
      </c>
      <c r="M9" s="69" t="s">
        <v>89</v>
      </c>
      <c r="N9" s="3"/>
    </row>
    <row r="10" spans="2:14" ht="28" customHeight="1" thickTop="1" thickBot="1">
      <c r="B10" s="3"/>
      <c r="C10" s="6">
        <v>4</v>
      </c>
      <c r="D10" s="6" t="s">
        <v>78</v>
      </c>
      <c r="E10" s="6"/>
      <c r="F10" s="298"/>
      <c r="H10" s="64" t="s">
        <v>83</v>
      </c>
      <c r="I10" s="70">
        <v>44561</v>
      </c>
      <c r="J10" s="12"/>
      <c r="K10" s="12"/>
      <c r="L10" s="66" t="s">
        <v>85</v>
      </c>
      <c r="M10" s="69" t="s">
        <v>89</v>
      </c>
      <c r="N10" s="3"/>
    </row>
    <row r="11" spans="2:14" ht="28" customHeight="1" thickTop="1" thickBot="1">
      <c r="B11" s="3"/>
      <c r="C11" s="6">
        <v>5</v>
      </c>
      <c r="D11" s="6" t="s">
        <v>79</v>
      </c>
      <c r="E11" s="6"/>
      <c r="F11" s="298"/>
      <c r="G11" s="56" t="s">
        <v>71</v>
      </c>
      <c r="H11" s="12" t="s">
        <v>72</v>
      </c>
      <c r="I11" s="14"/>
      <c r="J11" s="14"/>
      <c r="K11" s="14"/>
      <c r="L11" s="14"/>
      <c r="M11" s="4"/>
      <c r="N11" s="3"/>
    </row>
    <row r="12" spans="2:14" ht="28" customHeight="1" thickTop="1" thickBot="1">
      <c r="B12" s="3"/>
      <c r="C12" s="6">
        <v>6</v>
      </c>
      <c r="D12" s="6" t="s">
        <v>5</v>
      </c>
      <c r="E12" s="6"/>
      <c r="F12" s="298"/>
      <c r="G12" s="56" t="s">
        <v>71</v>
      </c>
      <c r="H12" s="12" t="s">
        <v>73</v>
      </c>
      <c r="J12" s="14"/>
      <c r="K12" s="14"/>
      <c r="L12" s="14"/>
      <c r="M12" s="4"/>
      <c r="N12" s="3"/>
    </row>
    <row r="13" spans="2:14" ht="28" customHeight="1" thickTop="1" thickBot="1">
      <c r="B13" s="3"/>
      <c r="C13" s="6">
        <v>7</v>
      </c>
      <c r="D13" s="6" t="s">
        <v>80</v>
      </c>
      <c r="E13" s="6"/>
      <c r="F13" s="298"/>
      <c r="G13" s="56" t="s">
        <v>71</v>
      </c>
      <c r="H13" s="12" t="s">
        <v>74</v>
      </c>
      <c r="I13" s="14"/>
      <c r="J13" s="14"/>
      <c r="K13" s="14"/>
      <c r="L13" s="14"/>
      <c r="M13" s="4"/>
      <c r="N13" s="3"/>
    </row>
    <row r="14" spans="2:14" ht="28" customHeight="1" thickTop="1" thickBot="1">
      <c r="B14" s="3"/>
      <c r="C14" s="6">
        <v>8</v>
      </c>
      <c r="D14" s="6" t="s">
        <v>60</v>
      </c>
      <c r="E14" s="6"/>
      <c r="F14" s="298"/>
      <c r="G14" s="56" t="s">
        <v>71</v>
      </c>
      <c r="H14" s="12" t="s">
        <v>75</v>
      </c>
      <c r="I14" s="14"/>
      <c r="J14" s="14"/>
      <c r="K14" s="1"/>
      <c r="L14" s="1"/>
      <c r="M14" s="4"/>
      <c r="N14" s="3"/>
    </row>
    <row r="15" spans="2:14" ht="28" customHeight="1" thickTop="1" thickBot="1">
      <c r="B15" s="3"/>
      <c r="C15" s="6">
        <v>9</v>
      </c>
      <c r="D15" s="6" t="s">
        <v>7</v>
      </c>
      <c r="E15" s="6"/>
      <c r="F15" s="298"/>
      <c r="G15" s="56"/>
      <c r="H15" s="12"/>
      <c r="I15" s="14"/>
      <c r="J15" s="1"/>
      <c r="K15" s="1"/>
      <c r="L15" s="1"/>
      <c r="M15" s="4"/>
      <c r="N15" s="3"/>
    </row>
    <row r="16" spans="2:14" ht="28" customHeight="1" thickTop="1" thickBot="1">
      <c r="B16" s="3"/>
      <c r="C16" s="6">
        <v>10</v>
      </c>
      <c r="D16" s="6" t="s">
        <v>25</v>
      </c>
      <c r="E16" s="6"/>
      <c r="F16" s="298"/>
      <c r="G16" s="56"/>
      <c r="H16" s="12"/>
      <c r="I16" s="14"/>
      <c r="J16" s="1"/>
      <c r="K16" s="1"/>
      <c r="L16" s="1"/>
      <c r="M16" s="4"/>
      <c r="N16" s="3"/>
    </row>
    <row r="17" spans="2:14" ht="28" customHeight="1" thickTop="1" thickBot="1">
      <c r="B17" s="3"/>
      <c r="C17" s="6">
        <v>11</v>
      </c>
      <c r="D17" s="6" t="s">
        <v>61</v>
      </c>
      <c r="E17" s="1"/>
      <c r="F17" s="298"/>
      <c r="G17" s="2"/>
      <c r="I17" s="1"/>
      <c r="J17" s="1"/>
      <c r="K17" s="1"/>
      <c r="L17" s="1"/>
      <c r="M17" s="4"/>
      <c r="N17" s="3"/>
    </row>
    <row r="18" spans="2:14" ht="28" customHeight="1" thickTop="1" thickBot="1">
      <c r="B18" s="3"/>
      <c r="C18" s="6">
        <v>12</v>
      </c>
      <c r="D18" s="6" t="s">
        <v>81</v>
      </c>
      <c r="E18" s="1"/>
      <c r="F18" s="298"/>
      <c r="G18" s="2"/>
      <c r="I18" s="1"/>
      <c r="J18" s="1"/>
      <c r="K18" s="1"/>
      <c r="L18" s="1"/>
      <c r="M18" s="4"/>
      <c r="N18" s="3"/>
    </row>
    <row r="19" spans="2:14" ht="28" customHeight="1" thickTop="1" thickBot="1">
      <c r="B19" s="3"/>
      <c r="C19" s="6">
        <v>13</v>
      </c>
      <c r="D19" s="6" t="s">
        <v>113</v>
      </c>
      <c r="E19" s="1"/>
      <c r="F19" s="298"/>
      <c r="G19" s="2"/>
      <c r="I19" s="1"/>
      <c r="J19" s="290" t="s">
        <v>87</v>
      </c>
      <c r="K19" s="291"/>
      <c r="L19" s="292"/>
      <c r="M19" s="67" t="s">
        <v>88</v>
      </c>
      <c r="N19" s="3"/>
    </row>
    <row r="20" spans="2:14" ht="28" customHeight="1" thickTop="1" thickBot="1">
      <c r="B20" s="3"/>
      <c r="C20" s="117"/>
      <c r="D20" s="118"/>
      <c r="E20" s="119"/>
      <c r="F20" s="298"/>
      <c r="G20" s="2"/>
      <c r="I20" s="1"/>
      <c r="J20" s="114"/>
      <c r="K20" s="115"/>
      <c r="L20" s="116"/>
      <c r="M20" s="120"/>
      <c r="N20" s="3"/>
    </row>
    <row r="21" spans="2:14" ht="28" customHeight="1" thickTop="1" thickBot="1">
      <c r="B21" s="3"/>
      <c r="C21" s="20"/>
      <c r="D21" s="301" t="s">
        <v>33</v>
      </c>
      <c r="E21" s="302"/>
      <c r="F21" s="299"/>
      <c r="G21" s="1"/>
      <c r="H21" s="1"/>
      <c r="I21" s="1"/>
      <c r="J21" s="287" t="s">
        <v>86</v>
      </c>
      <c r="K21" s="288"/>
      <c r="L21" s="289"/>
      <c r="M21" s="71" t="s">
        <v>71</v>
      </c>
      <c r="N21" s="3"/>
    </row>
    <row r="22" spans="2:14" ht="28" customHeight="1" thickTop="1">
      <c r="B22" s="3"/>
      <c r="C22" s="3"/>
      <c r="D22" s="3"/>
      <c r="E22" s="3"/>
      <c r="F22" s="3"/>
      <c r="G22" s="3"/>
      <c r="H22" s="3"/>
      <c r="I22" s="3"/>
      <c r="J22" s="3"/>
      <c r="K22" s="3"/>
      <c r="L22" s="3"/>
      <c r="M22" s="3"/>
      <c r="N22" s="3"/>
    </row>
  </sheetData>
  <mergeCells count="8">
    <mergeCell ref="J21:L21"/>
    <mergeCell ref="J19:L19"/>
    <mergeCell ref="D6:E6"/>
    <mergeCell ref="C3:E3"/>
    <mergeCell ref="F3:F21"/>
    <mergeCell ref="C5:E5"/>
    <mergeCell ref="D21:E21"/>
    <mergeCell ref="G3:M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8E65-34BE-104B-A8C7-0E39767A68EF}">
  <dimension ref="B6:I89"/>
  <sheetViews>
    <sheetView showGridLines="0" zoomScale="75" workbookViewId="0">
      <selection activeCell="G31" sqref="G31"/>
    </sheetView>
  </sheetViews>
  <sheetFormatPr baseColWidth="10" defaultColWidth="11" defaultRowHeight="19"/>
  <cols>
    <col min="2" max="2" width="7" customWidth="1"/>
    <col min="3" max="3" width="38.5" customWidth="1"/>
    <col min="4" max="4" width="33.33203125" customWidth="1"/>
    <col min="5" max="5" width="28.83203125" customWidth="1"/>
    <col min="6" max="6" width="29.83203125" customWidth="1"/>
    <col min="7" max="7" width="27.5" customWidth="1"/>
    <col min="8" max="8" width="25.1640625" customWidth="1"/>
    <col min="9" max="9" width="26.83203125" bestFit="1" customWidth="1"/>
    <col min="11" max="11" width="15.83203125" customWidth="1"/>
    <col min="12" max="12" width="14.33203125" customWidth="1"/>
    <col min="13" max="13" width="21.6640625" customWidth="1"/>
    <col min="14" max="14" width="25.5" bestFit="1" customWidth="1"/>
    <col min="18" max="18" width="27" bestFit="1" customWidth="1"/>
  </cols>
  <sheetData>
    <row r="6" spans="2:9" ht="36" customHeight="1" thickBot="1">
      <c r="B6" s="21" t="s">
        <v>34</v>
      </c>
      <c r="C6" s="152" t="e">
        <f>#REF!</f>
        <v>#REF!</v>
      </c>
      <c r="D6" s="153"/>
      <c r="E6" s="153"/>
      <c r="F6" s="153"/>
      <c r="G6" s="154"/>
      <c r="H6" s="22" t="s">
        <v>12</v>
      </c>
      <c r="I6" s="22" t="s">
        <v>35</v>
      </c>
    </row>
    <row r="7" spans="2:9" ht="25" thickBot="1">
      <c r="B7" s="29" t="s">
        <v>32</v>
      </c>
      <c r="C7" s="382" t="s">
        <v>237</v>
      </c>
      <c r="D7" s="383"/>
      <c r="E7" s="155"/>
      <c r="F7" s="31"/>
      <c r="G7" s="31"/>
      <c r="H7" s="31" t="s">
        <v>177</v>
      </c>
      <c r="I7" s="156" t="s">
        <v>29</v>
      </c>
    </row>
    <row r="8" spans="2:9" ht="25" thickBot="1">
      <c r="B8" s="145"/>
      <c r="C8" s="190" t="s">
        <v>298</v>
      </c>
      <c r="D8" s="159"/>
      <c r="E8" s="160"/>
      <c r="F8" s="161"/>
      <c r="G8" s="161"/>
      <c r="H8" s="157" t="s">
        <v>177</v>
      </c>
      <c r="I8" s="158" t="s">
        <v>29</v>
      </c>
    </row>
    <row r="9" spans="2:9" ht="25" thickBot="1">
      <c r="B9" s="44"/>
      <c r="C9" s="51" t="s">
        <v>304</v>
      </c>
      <c r="D9" s="151"/>
      <c r="E9" s="32"/>
      <c r="F9" s="32"/>
      <c r="G9" s="32"/>
      <c r="H9" s="31" t="s">
        <v>177</v>
      </c>
      <c r="I9" s="156" t="s">
        <v>29</v>
      </c>
    </row>
    <row r="10" spans="2:9" ht="25" thickBot="1">
      <c r="B10" s="145"/>
      <c r="C10" s="192" t="s">
        <v>305</v>
      </c>
      <c r="D10" s="159"/>
      <c r="E10" s="160"/>
      <c r="F10" s="161"/>
      <c r="G10" s="161"/>
      <c r="H10" s="157" t="s">
        <v>177</v>
      </c>
      <c r="I10" s="158" t="s">
        <v>29</v>
      </c>
    </row>
    <row r="11" spans="2:9" ht="25" thickBot="1">
      <c r="B11" s="44"/>
      <c r="C11" s="51" t="s">
        <v>238</v>
      </c>
      <c r="D11" s="151"/>
      <c r="E11" s="32"/>
      <c r="F11" s="32"/>
      <c r="G11" s="32"/>
      <c r="H11" s="31"/>
      <c r="I11" s="156"/>
    </row>
    <row r="13" spans="2:9">
      <c r="B13" s="385" t="s">
        <v>374</v>
      </c>
      <c r="C13" s="385"/>
      <c r="D13" s="385"/>
      <c r="E13" s="385"/>
      <c r="F13" s="385"/>
      <c r="G13" s="385"/>
      <c r="H13" s="385"/>
      <c r="I13" s="385"/>
    </row>
    <row r="14" spans="2:9" ht="32" customHeight="1">
      <c r="B14" s="385"/>
      <c r="C14" s="385"/>
      <c r="D14" s="385"/>
      <c r="E14" s="385"/>
      <c r="F14" s="385"/>
      <c r="G14" s="385"/>
      <c r="H14" s="385"/>
      <c r="I14" s="385"/>
    </row>
    <row r="15" spans="2:9" ht="49" customHeight="1">
      <c r="B15" s="385"/>
      <c r="C15" s="385"/>
      <c r="D15" s="385"/>
      <c r="E15" s="385"/>
      <c r="F15" s="385"/>
      <c r="G15" s="385"/>
      <c r="H15" s="385"/>
      <c r="I15" s="385"/>
    </row>
    <row r="17" spans="2:9" ht="29" customHeight="1">
      <c r="B17" s="414" t="s">
        <v>375</v>
      </c>
      <c r="C17" s="414"/>
      <c r="D17" s="414"/>
      <c r="E17" s="414"/>
      <c r="F17" s="414"/>
      <c r="G17" s="414"/>
      <c r="H17" s="414"/>
      <c r="I17" s="414"/>
    </row>
    <row r="18" spans="2:9" ht="41" customHeight="1">
      <c r="B18" s="414"/>
      <c r="C18" s="414"/>
      <c r="D18" s="414"/>
      <c r="E18" s="414"/>
      <c r="F18" s="414"/>
      <c r="G18" s="414"/>
      <c r="H18" s="414"/>
      <c r="I18" s="414"/>
    </row>
    <row r="19" spans="2:9" ht="45" customHeight="1">
      <c r="B19" s="414"/>
      <c r="C19" s="414"/>
      <c r="D19" s="414"/>
      <c r="E19" s="414"/>
      <c r="F19" s="414"/>
      <c r="G19" s="414"/>
      <c r="H19" s="414"/>
      <c r="I19" s="414"/>
    </row>
    <row r="22" spans="2:9">
      <c r="B22" s="415" t="s">
        <v>376</v>
      </c>
      <c r="C22" s="415"/>
      <c r="D22" s="415"/>
      <c r="E22" s="415"/>
      <c r="F22" s="415"/>
      <c r="G22" s="415"/>
      <c r="H22" s="415"/>
      <c r="I22" s="415"/>
    </row>
    <row r="23" spans="2:9" ht="41" customHeight="1">
      <c r="B23" s="415"/>
      <c r="C23" s="415"/>
      <c r="D23" s="415"/>
      <c r="E23" s="415"/>
      <c r="F23" s="415"/>
      <c r="G23" s="415"/>
      <c r="H23" s="415"/>
      <c r="I23" s="415"/>
    </row>
    <row r="24" spans="2:9" ht="40" customHeight="1">
      <c r="B24" s="415"/>
      <c r="C24" s="415"/>
      <c r="D24" s="415"/>
      <c r="E24" s="415"/>
      <c r="F24" s="415"/>
      <c r="G24" s="415"/>
      <c r="H24" s="415"/>
      <c r="I24" s="415"/>
    </row>
    <row r="27" spans="2:9" ht="71" customHeight="1">
      <c r="B27" s="416" t="s">
        <v>354</v>
      </c>
      <c r="C27" s="416"/>
      <c r="D27" s="416"/>
      <c r="E27" s="416"/>
      <c r="F27" s="416"/>
      <c r="G27" s="416"/>
      <c r="H27" s="416"/>
      <c r="I27" s="416"/>
    </row>
    <row r="30" spans="2:9" ht="95" customHeight="1">
      <c r="B30" s="194" t="s">
        <v>338</v>
      </c>
      <c r="C30" s="417" t="s">
        <v>380</v>
      </c>
      <c r="D30" s="417"/>
      <c r="E30" s="417"/>
      <c r="F30" s="417"/>
      <c r="G30" s="146" t="s">
        <v>351</v>
      </c>
      <c r="H30" s="146" t="s">
        <v>339</v>
      </c>
      <c r="I30" s="146" t="s">
        <v>377</v>
      </c>
    </row>
    <row r="31" spans="2:9" ht="64" customHeight="1">
      <c r="B31" s="133" t="s">
        <v>188</v>
      </c>
      <c r="C31" s="411" t="s">
        <v>340</v>
      </c>
      <c r="D31" s="412"/>
      <c r="E31" s="412"/>
      <c r="F31" s="413"/>
      <c r="G31" s="147" t="s">
        <v>97</v>
      </c>
      <c r="H31" s="133"/>
      <c r="I31" s="121"/>
    </row>
    <row r="32" spans="2:9" ht="40" customHeight="1">
      <c r="B32" s="133" t="s">
        <v>189</v>
      </c>
      <c r="C32" s="408" t="s">
        <v>341</v>
      </c>
      <c r="D32" s="409"/>
      <c r="E32" s="409"/>
      <c r="F32" s="410"/>
      <c r="G32" s="147" t="s">
        <v>97</v>
      </c>
      <c r="H32" s="133"/>
      <c r="I32" s="121"/>
    </row>
    <row r="33" spans="2:9" ht="71" customHeight="1">
      <c r="B33" s="133" t="s">
        <v>190</v>
      </c>
      <c r="C33" s="411" t="s">
        <v>342</v>
      </c>
      <c r="D33" s="412"/>
      <c r="E33" s="412"/>
      <c r="F33" s="413"/>
      <c r="G33" s="147" t="s">
        <v>97</v>
      </c>
      <c r="H33" s="133"/>
      <c r="I33" s="121"/>
    </row>
    <row r="34" spans="2:9" ht="81" customHeight="1">
      <c r="B34" s="133" t="s">
        <v>191</v>
      </c>
      <c r="C34" s="411" t="s">
        <v>343</v>
      </c>
      <c r="D34" s="412"/>
      <c r="E34" s="412"/>
      <c r="F34" s="413"/>
      <c r="G34" s="147" t="s">
        <v>97</v>
      </c>
      <c r="H34" s="133"/>
      <c r="I34" s="121"/>
    </row>
    <row r="35" spans="2:9" ht="56" customHeight="1">
      <c r="B35" s="133" t="s">
        <v>192</v>
      </c>
      <c r="C35" s="411" t="s">
        <v>344</v>
      </c>
      <c r="D35" s="412"/>
      <c r="E35" s="412"/>
      <c r="F35" s="413"/>
      <c r="G35" s="147" t="s">
        <v>97</v>
      </c>
      <c r="H35" s="133"/>
      <c r="I35" s="121"/>
    </row>
    <row r="36" spans="2:9" ht="63" customHeight="1">
      <c r="B36" s="133" t="s">
        <v>193</v>
      </c>
      <c r="C36" s="411" t="s">
        <v>345</v>
      </c>
      <c r="D36" s="412"/>
      <c r="E36" s="412"/>
      <c r="F36" s="413"/>
      <c r="G36" s="147" t="s">
        <v>97</v>
      </c>
      <c r="H36" s="133"/>
      <c r="I36" s="121"/>
    </row>
    <row r="40" spans="2:9" ht="80">
      <c r="B40" s="194" t="s">
        <v>338</v>
      </c>
      <c r="C40" s="417" t="s">
        <v>379</v>
      </c>
      <c r="D40" s="417"/>
      <c r="E40" s="417"/>
      <c r="F40" s="417"/>
      <c r="G40" s="146" t="s">
        <v>351</v>
      </c>
      <c r="H40" s="146" t="s">
        <v>339</v>
      </c>
      <c r="I40" s="146" t="s">
        <v>377</v>
      </c>
    </row>
    <row r="41" spans="2:9" ht="106" customHeight="1">
      <c r="B41" s="133" t="s">
        <v>197</v>
      </c>
      <c r="C41" s="411" t="s">
        <v>346</v>
      </c>
      <c r="D41" s="412"/>
      <c r="E41" s="412"/>
      <c r="F41" s="413"/>
      <c r="G41" s="147" t="s">
        <v>97</v>
      </c>
      <c r="H41" s="133"/>
      <c r="I41" s="121"/>
    </row>
    <row r="42" spans="2:9" ht="123" customHeight="1">
      <c r="B42" s="133" t="s">
        <v>198</v>
      </c>
      <c r="C42" s="411" t="s">
        <v>347</v>
      </c>
      <c r="D42" s="412"/>
      <c r="E42" s="412"/>
      <c r="F42" s="413"/>
      <c r="G42" s="147" t="s">
        <v>97</v>
      </c>
      <c r="H42" s="133"/>
      <c r="I42" s="121"/>
    </row>
    <row r="43" spans="2:9" ht="87" customHeight="1">
      <c r="B43" s="133" t="s">
        <v>199</v>
      </c>
      <c r="C43" s="411" t="s">
        <v>348</v>
      </c>
      <c r="D43" s="412"/>
      <c r="E43" s="412"/>
      <c r="F43" s="413"/>
      <c r="G43" s="147" t="s">
        <v>97</v>
      </c>
      <c r="H43" s="133"/>
      <c r="I43" s="121"/>
    </row>
    <row r="44" spans="2:9" ht="70" customHeight="1">
      <c r="B44" s="133" t="s">
        <v>200</v>
      </c>
      <c r="C44" s="411" t="s">
        <v>349</v>
      </c>
      <c r="D44" s="412"/>
      <c r="E44" s="412"/>
      <c r="F44" s="413"/>
      <c r="G44" s="147" t="s">
        <v>97</v>
      </c>
      <c r="H44" s="133"/>
      <c r="I44" s="121"/>
    </row>
    <row r="45" spans="2:9" ht="76" customHeight="1">
      <c r="B45" s="133" t="s">
        <v>201</v>
      </c>
      <c r="C45" s="411" t="s">
        <v>350</v>
      </c>
      <c r="D45" s="412"/>
      <c r="E45" s="412"/>
      <c r="F45" s="413"/>
      <c r="G45" s="147" t="s">
        <v>97</v>
      </c>
      <c r="H45" s="133"/>
      <c r="I45" s="121"/>
    </row>
    <row r="48" spans="2:9" ht="80">
      <c r="B48" s="194" t="s">
        <v>338</v>
      </c>
      <c r="C48" s="417" t="s">
        <v>378</v>
      </c>
      <c r="D48" s="417"/>
      <c r="E48" s="417"/>
      <c r="F48" s="417"/>
      <c r="G48" s="146" t="s">
        <v>351</v>
      </c>
      <c r="H48" s="146" t="s">
        <v>339</v>
      </c>
      <c r="I48" s="146" t="s">
        <v>377</v>
      </c>
    </row>
    <row r="49" spans="2:9" ht="75" customHeight="1">
      <c r="B49" s="133" t="s">
        <v>208</v>
      </c>
      <c r="C49" s="411" t="s">
        <v>352</v>
      </c>
      <c r="D49" s="412"/>
      <c r="E49" s="412"/>
      <c r="F49" s="413"/>
      <c r="G49" s="147" t="s">
        <v>97</v>
      </c>
      <c r="H49" s="133"/>
      <c r="I49" s="121"/>
    </row>
    <row r="50" spans="2:9" ht="73" customHeight="1">
      <c r="B50" s="133" t="s">
        <v>210</v>
      </c>
      <c r="C50" s="411" t="s">
        <v>353</v>
      </c>
      <c r="D50" s="412"/>
      <c r="E50" s="412"/>
      <c r="F50" s="413"/>
      <c r="G50" s="147" t="s">
        <v>97</v>
      </c>
      <c r="H50" s="133"/>
      <c r="I50" s="121"/>
    </row>
    <row r="53" spans="2:9" ht="72" customHeight="1">
      <c r="B53" s="416" t="s">
        <v>355</v>
      </c>
      <c r="C53" s="416"/>
      <c r="D53" s="416"/>
      <c r="E53" s="416"/>
      <c r="F53" s="416"/>
      <c r="G53" s="416"/>
      <c r="H53" s="416"/>
      <c r="I53" s="416"/>
    </row>
    <row r="55" spans="2:9" ht="102" customHeight="1">
      <c r="B55" s="194" t="s">
        <v>338</v>
      </c>
      <c r="C55" s="417" t="s">
        <v>381</v>
      </c>
      <c r="D55" s="417"/>
      <c r="E55" s="417"/>
      <c r="F55" s="417"/>
      <c r="G55" s="146" t="s">
        <v>351</v>
      </c>
      <c r="H55" s="146" t="s">
        <v>339</v>
      </c>
      <c r="I55" s="146" t="s">
        <v>377</v>
      </c>
    </row>
    <row r="56" spans="2:9" ht="54" customHeight="1">
      <c r="B56" s="133" t="s">
        <v>397</v>
      </c>
      <c r="C56" s="411" t="s">
        <v>356</v>
      </c>
      <c r="D56" s="412"/>
      <c r="E56" s="412"/>
      <c r="F56" s="413"/>
      <c r="G56" s="147" t="s">
        <v>97</v>
      </c>
      <c r="H56" s="133"/>
      <c r="I56" s="121"/>
    </row>
    <row r="57" spans="2:9" ht="54" customHeight="1">
      <c r="B57" s="133" t="s">
        <v>398</v>
      </c>
      <c r="C57" s="411" t="s">
        <v>357</v>
      </c>
      <c r="D57" s="412"/>
      <c r="E57" s="412"/>
      <c r="F57" s="413"/>
      <c r="G57" s="147" t="s">
        <v>97</v>
      </c>
      <c r="H57" s="133"/>
      <c r="I57" s="121"/>
    </row>
    <row r="58" spans="2:9" ht="54" customHeight="1">
      <c r="B58" s="133" t="s">
        <v>399</v>
      </c>
      <c r="C58" s="411" t="s">
        <v>358</v>
      </c>
      <c r="D58" s="412"/>
      <c r="E58" s="412"/>
      <c r="F58" s="413"/>
      <c r="G58" s="147" t="s">
        <v>97</v>
      </c>
      <c r="H58" s="133"/>
      <c r="I58" s="121"/>
    </row>
    <row r="59" spans="2:9" ht="54" customHeight="1">
      <c r="B59" s="133" t="s">
        <v>400</v>
      </c>
      <c r="C59" s="411" t="s">
        <v>359</v>
      </c>
      <c r="D59" s="412"/>
      <c r="E59" s="412"/>
      <c r="F59" s="413"/>
      <c r="G59" s="147" t="s">
        <v>97</v>
      </c>
      <c r="H59" s="133"/>
      <c r="I59" s="121"/>
    </row>
    <row r="60" spans="2:9" ht="54" customHeight="1">
      <c r="B60" s="133" t="s">
        <v>401</v>
      </c>
      <c r="C60" s="411" t="s">
        <v>360</v>
      </c>
      <c r="D60" s="412"/>
      <c r="E60" s="412"/>
      <c r="F60" s="413"/>
      <c r="G60" s="147" t="s">
        <v>97</v>
      </c>
      <c r="H60" s="133"/>
      <c r="I60" s="121"/>
    </row>
    <row r="61" spans="2:9" ht="54" customHeight="1">
      <c r="B61" s="133" t="s">
        <v>402</v>
      </c>
      <c r="C61" s="411" t="s">
        <v>361</v>
      </c>
      <c r="D61" s="412"/>
      <c r="E61" s="412"/>
      <c r="F61" s="413"/>
      <c r="G61" s="147" t="s">
        <v>97</v>
      </c>
      <c r="H61" s="133"/>
      <c r="I61" s="121"/>
    </row>
    <row r="62" spans="2:9" ht="54" customHeight="1">
      <c r="B62" s="133" t="s">
        <v>403</v>
      </c>
      <c r="C62" s="411" t="s">
        <v>362</v>
      </c>
      <c r="D62" s="412"/>
      <c r="E62" s="412"/>
      <c r="F62" s="413"/>
      <c r="G62" s="147" t="s">
        <v>97</v>
      </c>
      <c r="H62" s="133"/>
      <c r="I62" s="121"/>
    </row>
    <row r="63" spans="2:9" ht="54" customHeight="1">
      <c r="B63" s="133" t="s">
        <v>404</v>
      </c>
      <c r="C63" s="411" t="s">
        <v>363</v>
      </c>
      <c r="D63" s="412"/>
      <c r="E63" s="412"/>
      <c r="F63" s="413"/>
      <c r="G63" s="147" t="s">
        <v>97</v>
      </c>
      <c r="H63" s="133"/>
      <c r="I63" s="121"/>
    </row>
    <row r="64" spans="2:9" ht="54" customHeight="1">
      <c r="B64" s="133" t="s">
        <v>405</v>
      </c>
      <c r="C64" s="411" t="s">
        <v>364</v>
      </c>
      <c r="D64" s="412"/>
      <c r="E64" s="412"/>
      <c r="F64" s="413"/>
      <c r="G64" s="147" t="s">
        <v>97</v>
      </c>
      <c r="H64" s="133"/>
      <c r="I64" s="121"/>
    </row>
    <row r="65" spans="2:9" ht="54" customHeight="1">
      <c r="B65" s="133" t="s">
        <v>406</v>
      </c>
      <c r="C65" s="411" t="s">
        <v>365</v>
      </c>
      <c r="D65" s="412"/>
      <c r="E65" s="412"/>
      <c r="F65" s="413"/>
      <c r="G65" s="147" t="s">
        <v>97</v>
      </c>
      <c r="H65" s="133"/>
      <c r="I65" s="121"/>
    </row>
    <row r="66" spans="2:9" ht="54" customHeight="1">
      <c r="B66" s="133" t="s">
        <v>407</v>
      </c>
      <c r="C66" s="411" t="s">
        <v>366</v>
      </c>
      <c r="D66" s="412"/>
      <c r="E66" s="412"/>
      <c r="F66" s="413"/>
      <c r="G66" s="147" t="s">
        <v>97</v>
      </c>
      <c r="H66" s="133"/>
      <c r="I66" s="121"/>
    </row>
    <row r="67" spans="2:9" ht="54" customHeight="1">
      <c r="B67" s="133" t="s">
        <v>408</v>
      </c>
      <c r="C67" s="411" t="s">
        <v>367</v>
      </c>
      <c r="D67" s="412"/>
      <c r="E67" s="412"/>
      <c r="F67" s="413"/>
      <c r="G67" s="147" t="s">
        <v>97</v>
      </c>
      <c r="H67" s="133"/>
      <c r="I67" s="121"/>
    </row>
    <row r="68" spans="2:9" ht="53" customHeight="1">
      <c r="B68" s="133" t="s">
        <v>409</v>
      </c>
      <c r="C68" s="411" t="s">
        <v>368</v>
      </c>
      <c r="D68" s="412"/>
      <c r="E68" s="412"/>
      <c r="F68" s="413"/>
      <c r="G68" s="147" t="s">
        <v>97</v>
      </c>
      <c r="H68" s="133"/>
      <c r="I68" s="121"/>
    </row>
    <row r="69" spans="2:9" ht="31" customHeight="1">
      <c r="B69" s="133" t="s">
        <v>410</v>
      </c>
      <c r="C69" s="411" t="s">
        <v>370</v>
      </c>
      <c r="D69" s="412"/>
      <c r="E69" s="412"/>
      <c r="F69" s="413"/>
      <c r="G69" s="147" t="s">
        <v>97</v>
      </c>
      <c r="H69" s="133"/>
      <c r="I69" s="121"/>
    </row>
    <row r="70" spans="2:9" ht="42" customHeight="1">
      <c r="B70" s="133" t="s">
        <v>411</v>
      </c>
      <c r="C70" s="411" t="s">
        <v>369</v>
      </c>
      <c r="D70" s="412"/>
      <c r="E70" s="412"/>
      <c r="F70" s="413"/>
      <c r="G70" s="147" t="s">
        <v>97</v>
      </c>
      <c r="H70" s="133"/>
      <c r="I70" s="121"/>
    </row>
    <row r="73" spans="2:9" ht="78" customHeight="1">
      <c r="B73" s="416" t="s">
        <v>382</v>
      </c>
      <c r="C73" s="416"/>
      <c r="D73" s="416"/>
      <c r="E73" s="416"/>
      <c r="F73" s="416"/>
      <c r="G73" s="416"/>
      <c r="H73" s="416"/>
      <c r="I73" s="416"/>
    </row>
    <row r="74" spans="2:9">
      <c r="C74" s="195"/>
    </row>
    <row r="75" spans="2:9" ht="80">
      <c r="B75" s="194" t="s">
        <v>338</v>
      </c>
      <c r="C75" s="417" t="s">
        <v>381</v>
      </c>
      <c r="D75" s="417"/>
      <c r="E75" s="417"/>
      <c r="F75" s="417"/>
      <c r="G75" s="146" t="s">
        <v>351</v>
      </c>
      <c r="H75" s="146" t="s">
        <v>339</v>
      </c>
      <c r="I75" s="146" t="s">
        <v>377</v>
      </c>
    </row>
    <row r="76" spans="2:9" ht="61" customHeight="1">
      <c r="B76" s="133" t="s">
        <v>412</v>
      </c>
      <c r="C76" s="411" t="s">
        <v>383</v>
      </c>
      <c r="D76" s="412"/>
      <c r="E76" s="412"/>
      <c r="F76" s="413"/>
      <c r="G76" s="147" t="s">
        <v>97</v>
      </c>
      <c r="H76" s="133"/>
      <c r="I76" s="121"/>
    </row>
    <row r="77" spans="2:9" ht="74" customHeight="1">
      <c r="B77" s="133" t="s">
        <v>413</v>
      </c>
      <c r="C77" s="411" t="s">
        <v>384</v>
      </c>
      <c r="D77" s="412"/>
      <c r="E77" s="412"/>
      <c r="F77" s="413"/>
      <c r="G77" s="147" t="s">
        <v>97</v>
      </c>
      <c r="H77" s="133"/>
      <c r="I77" s="121"/>
    </row>
    <row r="78" spans="2:9" ht="66" customHeight="1">
      <c r="B78" s="133" t="s">
        <v>414</v>
      </c>
      <c r="C78" s="411" t="s">
        <v>385</v>
      </c>
      <c r="D78" s="412"/>
      <c r="E78" s="412"/>
      <c r="F78" s="413"/>
      <c r="G78" s="147" t="s">
        <v>97</v>
      </c>
      <c r="H78" s="133"/>
      <c r="I78" s="121"/>
    </row>
    <row r="79" spans="2:9" ht="78" customHeight="1">
      <c r="B79" s="133" t="s">
        <v>415</v>
      </c>
      <c r="C79" s="411" t="s">
        <v>386</v>
      </c>
      <c r="D79" s="412"/>
      <c r="E79" s="412"/>
      <c r="F79" s="413"/>
      <c r="G79" s="147" t="s">
        <v>97</v>
      </c>
      <c r="H79" s="133"/>
      <c r="I79" s="121"/>
    </row>
    <row r="80" spans="2:9" ht="63" customHeight="1">
      <c r="B80" s="133" t="s">
        <v>416</v>
      </c>
      <c r="C80" s="411" t="s">
        <v>387</v>
      </c>
      <c r="D80" s="412"/>
      <c r="E80" s="412"/>
      <c r="F80" s="413"/>
      <c r="G80" s="147" t="s">
        <v>97</v>
      </c>
      <c r="H80" s="133"/>
      <c r="I80" s="121"/>
    </row>
    <row r="81" spans="2:9" ht="67" customHeight="1">
      <c r="B81" s="133" t="s">
        <v>417</v>
      </c>
      <c r="C81" s="411" t="s">
        <v>388</v>
      </c>
      <c r="D81" s="412"/>
      <c r="E81" s="412"/>
      <c r="F81" s="413"/>
      <c r="G81" s="147" t="s">
        <v>97</v>
      </c>
      <c r="H81" s="133"/>
      <c r="I81" s="121"/>
    </row>
    <row r="82" spans="2:9" ht="55" customHeight="1">
      <c r="B82" s="133" t="s">
        <v>418</v>
      </c>
      <c r="C82" s="411" t="s">
        <v>389</v>
      </c>
      <c r="D82" s="412"/>
      <c r="E82" s="412"/>
      <c r="F82" s="413"/>
      <c r="G82" s="147" t="s">
        <v>97</v>
      </c>
      <c r="H82" s="133"/>
      <c r="I82" s="121"/>
    </row>
    <row r="83" spans="2:9" ht="67" customHeight="1">
      <c r="B83" s="133" t="s">
        <v>419</v>
      </c>
      <c r="C83" s="411" t="s">
        <v>390</v>
      </c>
      <c r="D83" s="412"/>
      <c r="E83" s="412"/>
      <c r="F83" s="413"/>
      <c r="G83" s="147" t="s">
        <v>97</v>
      </c>
      <c r="H83" s="133"/>
      <c r="I83" s="121"/>
    </row>
    <row r="84" spans="2:9" ht="78" customHeight="1">
      <c r="B84" s="133" t="s">
        <v>420</v>
      </c>
      <c r="C84" s="411" t="s">
        <v>391</v>
      </c>
      <c r="D84" s="412"/>
      <c r="E84" s="412"/>
      <c r="F84" s="413"/>
      <c r="G84" s="147" t="s">
        <v>97</v>
      </c>
      <c r="H84" s="133"/>
      <c r="I84" s="121"/>
    </row>
    <row r="85" spans="2:9" ht="57" customHeight="1">
      <c r="B85" s="133" t="s">
        <v>421</v>
      </c>
      <c r="C85" s="411" t="s">
        <v>392</v>
      </c>
      <c r="D85" s="412"/>
      <c r="E85" s="412"/>
      <c r="F85" s="413"/>
      <c r="G85" s="147" t="s">
        <v>97</v>
      </c>
      <c r="H85" s="133"/>
      <c r="I85" s="121"/>
    </row>
    <row r="86" spans="2:9" ht="51" customHeight="1">
      <c r="B86" s="133" t="s">
        <v>422</v>
      </c>
      <c r="C86" s="411" t="s">
        <v>393</v>
      </c>
      <c r="D86" s="412"/>
      <c r="E86" s="412"/>
      <c r="F86" s="413"/>
      <c r="G86" s="147" t="s">
        <v>97</v>
      </c>
      <c r="H86" s="133"/>
      <c r="I86" s="121"/>
    </row>
    <row r="87" spans="2:9" ht="58" customHeight="1">
      <c r="B87" s="133" t="s">
        <v>423</v>
      </c>
      <c r="C87" s="411" t="s">
        <v>394</v>
      </c>
      <c r="D87" s="412"/>
      <c r="E87" s="412"/>
      <c r="F87" s="413"/>
      <c r="G87" s="147" t="s">
        <v>97</v>
      </c>
      <c r="H87" s="133"/>
      <c r="I87" s="121"/>
    </row>
    <row r="88" spans="2:9" ht="53" customHeight="1">
      <c r="B88" s="133" t="s">
        <v>424</v>
      </c>
      <c r="C88" s="411" t="s">
        <v>395</v>
      </c>
      <c r="D88" s="412"/>
      <c r="E88" s="412"/>
      <c r="F88" s="413"/>
      <c r="G88" s="147" t="s">
        <v>97</v>
      </c>
      <c r="H88" s="133"/>
      <c r="I88" s="121"/>
    </row>
    <row r="89" spans="2:9" ht="71" customHeight="1">
      <c r="B89" s="133" t="s">
        <v>425</v>
      </c>
      <c r="C89" s="411" t="s">
        <v>396</v>
      </c>
      <c r="D89" s="412"/>
      <c r="E89" s="412"/>
      <c r="F89" s="413"/>
      <c r="G89" s="147" t="s">
        <v>97</v>
      </c>
      <c r="H89" s="133"/>
      <c r="I89" s="121"/>
    </row>
  </sheetData>
  <mergeCells count="54">
    <mergeCell ref="C86:F86"/>
    <mergeCell ref="C87:F87"/>
    <mergeCell ref="C88:F88"/>
    <mergeCell ref="C89:F89"/>
    <mergeCell ref="C80:F80"/>
    <mergeCell ref="C81:F81"/>
    <mergeCell ref="C82:F82"/>
    <mergeCell ref="C83:F83"/>
    <mergeCell ref="C84:F84"/>
    <mergeCell ref="C85:F85"/>
    <mergeCell ref="C79:F79"/>
    <mergeCell ref="C66:F66"/>
    <mergeCell ref="C67:F67"/>
    <mergeCell ref="C68:F68"/>
    <mergeCell ref="C69:F69"/>
    <mergeCell ref="C70:F70"/>
    <mergeCell ref="B73:I73"/>
    <mergeCell ref="C75:F75"/>
    <mergeCell ref="C76:F76"/>
    <mergeCell ref="C77:F77"/>
    <mergeCell ref="C78:F78"/>
    <mergeCell ref="C50:F50"/>
    <mergeCell ref="C48:F48"/>
    <mergeCell ref="C49:F49"/>
    <mergeCell ref="B27:I27"/>
    <mergeCell ref="C44:F44"/>
    <mergeCell ref="C45:F45"/>
    <mergeCell ref="C34:F34"/>
    <mergeCell ref="C35:F35"/>
    <mergeCell ref="C40:F40"/>
    <mergeCell ref="C41:F41"/>
    <mergeCell ref="C42:F42"/>
    <mergeCell ref="C43:F43"/>
    <mergeCell ref="C30:F30"/>
    <mergeCell ref="C31:F31"/>
    <mergeCell ref="C63:F63"/>
    <mergeCell ref="C64:F64"/>
    <mergeCell ref="C65:F65"/>
    <mergeCell ref="B53:I53"/>
    <mergeCell ref="C55:F55"/>
    <mergeCell ref="C56:F56"/>
    <mergeCell ref="C57:F57"/>
    <mergeCell ref="C58:F58"/>
    <mergeCell ref="C59:F59"/>
    <mergeCell ref="C60:F60"/>
    <mergeCell ref="C61:F61"/>
    <mergeCell ref="C62:F62"/>
    <mergeCell ref="C7:D7"/>
    <mergeCell ref="B13:I15"/>
    <mergeCell ref="C32:F32"/>
    <mergeCell ref="C36:F36"/>
    <mergeCell ref="C33:F33"/>
    <mergeCell ref="B17:I19"/>
    <mergeCell ref="B22:I24"/>
  </mergeCells>
  <phoneticPr fontId="46" type="noConversion"/>
  <dataValidations count="1">
    <dataValidation type="list" allowBlank="1" showInputMessage="1" showErrorMessage="1" sqref="G31:G36 G49:G50 G41:G45 G56:G70 G76:G89" xr:uid="{CEDDA435-F62D-0941-BD50-BEB2B5213546}">
      <formula1>"SI,NO,"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EC19C-2C11-A949-8D7E-29C3746DDCF9}">
  <sheetPr>
    <pageSetUpPr fitToPage="1"/>
  </sheetPr>
  <dimension ref="B4:F41"/>
  <sheetViews>
    <sheetView showGridLines="0" topLeftCell="D12" zoomScale="141" zoomScaleNormal="100" zoomScaleSheetLayoutView="112" workbookViewId="0">
      <selection activeCell="E8" sqref="E8:F8"/>
    </sheetView>
  </sheetViews>
  <sheetFormatPr baseColWidth="10" defaultColWidth="10.83203125" defaultRowHeight="16"/>
  <cols>
    <col min="1" max="1" width="2.6640625" style="274" customWidth="1"/>
    <col min="2" max="2" width="12.1640625" style="274" customWidth="1"/>
    <col min="3" max="3" width="7.1640625" style="275" bestFit="1" customWidth="1"/>
    <col min="4" max="4" width="192.6640625" style="274" customWidth="1"/>
    <col min="5" max="5" width="20.33203125" style="286" customWidth="1"/>
    <col min="6" max="6" width="63.6640625" style="276" customWidth="1"/>
    <col min="7" max="7" width="10.83203125" style="274"/>
    <col min="8" max="8" width="66.1640625" style="274" bestFit="1" customWidth="1"/>
    <col min="9" max="16384" width="10.83203125" style="274"/>
  </cols>
  <sheetData>
    <row r="4" spans="3:6" ht="21">
      <c r="C4" s="418" t="s">
        <v>534</v>
      </c>
      <c r="D4" s="419"/>
      <c r="E4" s="420"/>
      <c r="F4" s="421"/>
    </row>
    <row r="5" spans="3:6" ht="22">
      <c r="C5" s="277" t="s">
        <v>521</v>
      </c>
      <c r="D5" s="278" t="s">
        <v>522</v>
      </c>
      <c r="E5" s="279" t="s">
        <v>1028</v>
      </c>
      <c r="F5" s="279" t="s">
        <v>1027</v>
      </c>
    </row>
    <row r="6" spans="3:6" ht="34">
      <c r="C6" s="280" t="s">
        <v>463</v>
      </c>
      <c r="D6" s="281" t="s">
        <v>464</v>
      </c>
      <c r="E6" s="282" t="s">
        <v>1029</v>
      </c>
      <c r="F6" s="282" t="s">
        <v>1009</v>
      </c>
    </row>
    <row r="7" spans="3:6" ht="34">
      <c r="C7" s="280" t="s">
        <v>465</v>
      </c>
      <c r="D7" s="281" t="s">
        <v>466</v>
      </c>
      <c r="E7" s="282" t="s">
        <v>1029</v>
      </c>
      <c r="F7" s="282" t="s">
        <v>1009</v>
      </c>
    </row>
    <row r="8" spans="3:6" ht="34">
      <c r="C8" s="280" t="s">
        <v>467</v>
      </c>
      <c r="D8" s="281" t="s">
        <v>468</v>
      </c>
      <c r="E8" s="282" t="s">
        <v>1030</v>
      </c>
      <c r="F8" s="282" t="s">
        <v>1009</v>
      </c>
    </row>
    <row r="9" spans="3:6" ht="34">
      <c r="C9" s="280" t="s">
        <v>469</v>
      </c>
      <c r="D9" s="281" t="s">
        <v>470</v>
      </c>
      <c r="E9" s="282" t="s">
        <v>1031</v>
      </c>
      <c r="F9" s="282" t="s">
        <v>1009</v>
      </c>
    </row>
    <row r="10" spans="3:6" ht="68">
      <c r="C10" s="280" t="s">
        <v>471</v>
      </c>
      <c r="D10" s="281" t="s">
        <v>472</v>
      </c>
      <c r="E10" s="282" t="s">
        <v>1032</v>
      </c>
      <c r="F10" s="282" t="s">
        <v>1010</v>
      </c>
    </row>
    <row r="11" spans="3:6" ht="68">
      <c r="C11" s="280" t="s">
        <v>473</v>
      </c>
      <c r="D11" s="281" t="s">
        <v>474</v>
      </c>
      <c r="E11" s="282" t="s">
        <v>1032</v>
      </c>
      <c r="F11" s="282" t="s">
        <v>1010</v>
      </c>
    </row>
    <row r="12" spans="3:6" ht="51">
      <c r="C12" s="280" t="s">
        <v>475</v>
      </c>
      <c r="D12" s="281" t="s">
        <v>476</v>
      </c>
      <c r="E12" s="282"/>
      <c r="F12" s="282" t="s">
        <v>1008</v>
      </c>
    </row>
    <row r="13" spans="3:6" ht="34">
      <c r="C13" s="280" t="s">
        <v>477</v>
      </c>
      <c r="D13" s="281" t="s">
        <v>478</v>
      </c>
      <c r="E13" s="282" t="s">
        <v>1029</v>
      </c>
      <c r="F13" s="282" t="s">
        <v>1009</v>
      </c>
    </row>
    <row r="14" spans="3:6" ht="44">
      <c r="C14" s="277" t="s">
        <v>524</v>
      </c>
      <c r="D14" s="278" t="s">
        <v>523</v>
      </c>
      <c r="E14" s="279" t="s">
        <v>1028</v>
      </c>
      <c r="F14" s="279" t="s">
        <v>1027</v>
      </c>
    </row>
    <row r="15" spans="3:6" ht="34">
      <c r="C15" s="280" t="s">
        <v>479</v>
      </c>
      <c r="D15" s="281" t="s">
        <v>480</v>
      </c>
      <c r="E15" s="282" t="s">
        <v>1033</v>
      </c>
      <c r="F15" s="282" t="s">
        <v>1009</v>
      </c>
    </row>
    <row r="16" spans="3:6" ht="34">
      <c r="C16" s="280" t="s">
        <v>481</v>
      </c>
      <c r="D16" s="281" t="s">
        <v>482</v>
      </c>
      <c r="E16" s="282" t="s">
        <v>1033</v>
      </c>
      <c r="F16" s="282" t="s">
        <v>1009</v>
      </c>
    </row>
    <row r="17" spans="3:6" ht="34">
      <c r="C17" s="280" t="s">
        <v>483</v>
      </c>
      <c r="D17" s="281" t="s">
        <v>484</v>
      </c>
      <c r="E17" s="282" t="s">
        <v>1033</v>
      </c>
      <c r="F17" s="282" t="s">
        <v>1009</v>
      </c>
    </row>
    <row r="18" spans="3:6" ht="34">
      <c r="C18" s="280" t="s">
        <v>485</v>
      </c>
      <c r="D18" s="281" t="s">
        <v>486</v>
      </c>
      <c r="E18" s="282" t="s">
        <v>1033</v>
      </c>
      <c r="F18" s="282" t="s">
        <v>1009</v>
      </c>
    </row>
    <row r="19" spans="3:6" ht="34">
      <c r="C19" s="280" t="s">
        <v>487</v>
      </c>
      <c r="D19" s="281" t="s">
        <v>488</v>
      </c>
      <c r="E19" s="282" t="s">
        <v>1033</v>
      </c>
      <c r="F19" s="282" t="s">
        <v>1009</v>
      </c>
    </row>
    <row r="20" spans="3:6" ht="22">
      <c r="C20" s="277" t="s">
        <v>525</v>
      </c>
      <c r="D20" s="278" t="s">
        <v>526</v>
      </c>
      <c r="E20" s="279" t="s">
        <v>1028</v>
      </c>
      <c r="F20" s="279" t="s">
        <v>1027</v>
      </c>
    </row>
    <row r="21" spans="3:6" ht="34">
      <c r="C21" s="280" t="s">
        <v>489</v>
      </c>
      <c r="D21" s="281" t="s">
        <v>490</v>
      </c>
      <c r="E21" s="282" t="s">
        <v>1034</v>
      </c>
      <c r="F21" s="282" t="s">
        <v>1009</v>
      </c>
    </row>
    <row r="22" spans="3:6" ht="34">
      <c r="C22" s="280" t="s">
        <v>491</v>
      </c>
      <c r="D22" s="281" t="s">
        <v>492</v>
      </c>
      <c r="E22" s="282" t="s">
        <v>1034</v>
      </c>
      <c r="F22" s="282" t="s">
        <v>1009</v>
      </c>
    </row>
    <row r="23" spans="3:6" ht="34">
      <c r="C23" s="280" t="s">
        <v>493</v>
      </c>
      <c r="D23" s="281" t="s">
        <v>494</v>
      </c>
      <c r="E23" s="282" t="s">
        <v>1034</v>
      </c>
      <c r="F23" s="282" t="s">
        <v>1009</v>
      </c>
    </row>
    <row r="24" spans="3:6" ht="34">
      <c r="C24" s="280" t="s">
        <v>495</v>
      </c>
      <c r="D24" s="281" t="s">
        <v>496</v>
      </c>
      <c r="E24" s="282" t="s">
        <v>1034</v>
      </c>
      <c r="F24" s="282" t="s">
        <v>1009</v>
      </c>
    </row>
    <row r="25" spans="3:6" ht="22">
      <c r="C25" s="277" t="s">
        <v>527</v>
      </c>
      <c r="D25" s="278" t="s">
        <v>528</v>
      </c>
      <c r="E25" s="279" t="s">
        <v>1028</v>
      </c>
      <c r="F25" s="279" t="s">
        <v>1027</v>
      </c>
    </row>
    <row r="26" spans="3:6" ht="34">
      <c r="C26" s="280" t="s">
        <v>497</v>
      </c>
      <c r="D26" s="281" t="s">
        <v>498</v>
      </c>
      <c r="E26" s="282" t="s">
        <v>1035</v>
      </c>
      <c r="F26" s="282" t="s">
        <v>1009</v>
      </c>
    </row>
    <row r="27" spans="3:6" ht="34">
      <c r="C27" s="280" t="s">
        <v>499</v>
      </c>
      <c r="D27" s="281" t="s">
        <v>500</v>
      </c>
      <c r="E27" s="282" t="s">
        <v>1036</v>
      </c>
      <c r="F27" s="282" t="s">
        <v>1009</v>
      </c>
    </row>
    <row r="28" spans="3:6" ht="34">
      <c r="C28" s="280" t="s">
        <v>501</v>
      </c>
      <c r="D28" s="281" t="s">
        <v>502</v>
      </c>
      <c r="E28" s="282" t="s">
        <v>1036</v>
      </c>
      <c r="F28" s="282" t="s">
        <v>1009</v>
      </c>
    </row>
    <row r="29" spans="3:6" ht="34">
      <c r="C29" s="280" t="s">
        <v>503</v>
      </c>
      <c r="D29" s="281" t="s">
        <v>504</v>
      </c>
      <c r="E29" s="282" t="s">
        <v>1036</v>
      </c>
      <c r="F29" s="282" t="s">
        <v>1009</v>
      </c>
    </row>
    <row r="30" spans="3:6" ht="34">
      <c r="C30" s="280" t="s">
        <v>505</v>
      </c>
      <c r="D30" s="281" t="s">
        <v>506</v>
      </c>
      <c r="E30" s="282" t="s">
        <v>1036</v>
      </c>
      <c r="F30" s="282" t="s">
        <v>1009</v>
      </c>
    </row>
    <row r="31" spans="3:6" ht="34">
      <c r="C31" s="280" t="s">
        <v>507</v>
      </c>
      <c r="D31" s="281" t="s">
        <v>508</v>
      </c>
      <c r="E31" s="282" t="s">
        <v>1036</v>
      </c>
      <c r="F31" s="282" t="s">
        <v>1009</v>
      </c>
    </row>
    <row r="32" spans="3:6" ht="34">
      <c r="C32" s="280" t="s">
        <v>509</v>
      </c>
      <c r="D32" s="281" t="s">
        <v>510</v>
      </c>
      <c r="E32" s="282" t="s">
        <v>1036</v>
      </c>
      <c r="F32" s="282" t="s">
        <v>1009</v>
      </c>
    </row>
    <row r="33" spans="2:6" ht="34">
      <c r="C33" s="280" t="s">
        <v>511</v>
      </c>
      <c r="D33" s="281" t="s">
        <v>512</v>
      </c>
      <c r="E33" s="282" t="s">
        <v>1036</v>
      </c>
      <c r="F33" s="282" t="s">
        <v>1009</v>
      </c>
    </row>
    <row r="34" spans="2:6" ht="22">
      <c r="B34" s="283"/>
      <c r="C34" s="277" t="s">
        <v>530</v>
      </c>
      <c r="D34" s="278" t="s">
        <v>529</v>
      </c>
      <c r="E34" s="279" t="s">
        <v>1028</v>
      </c>
      <c r="F34" s="279" t="s">
        <v>1027</v>
      </c>
    </row>
    <row r="35" spans="2:6" ht="34">
      <c r="C35" s="280" t="s">
        <v>513</v>
      </c>
      <c r="D35" s="281" t="s">
        <v>514</v>
      </c>
      <c r="E35" s="282" t="s">
        <v>1037</v>
      </c>
      <c r="F35" s="282" t="s">
        <v>1009</v>
      </c>
    </row>
    <row r="36" spans="2:6" ht="34">
      <c r="C36" s="280" t="s">
        <v>515</v>
      </c>
      <c r="D36" s="281" t="s">
        <v>516</v>
      </c>
      <c r="E36" s="282" t="s">
        <v>1037</v>
      </c>
      <c r="F36" s="282" t="s">
        <v>1009</v>
      </c>
    </row>
    <row r="37" spans="2:6" ht="34">
      <c r="C37" s="280" t="s">
        <v>517</v>
      </c>
      <c r="D37" s="281" t="s">
        <v>518</v>
      </c>
      <c r="E37" s="282" t="s">
        <v>1037</v>
      </c>
      <c r="F37" s="282" t="s">
        <v>1009</v>
      </c>
    </row>
    <row r="38" spans="2:6" ht="34">
      <c r="C38" s="280" t="s">
        <v>519</v>
      </c>
      <c r="D38" s="281" t="s">
        <v>520</v>
      </c>
      <c r="E38" s="282" t="s">
        <v>1037</v>
      </c>
      <c r="F38" s="282" t="s">
        <v>1009</v>
      </c>
    </row>
    <row r="39" spans="2:6" ht="21">
      <c r="C39" s="284"/>
      <c r="D39" s="285"/>
    </row>
    <row r="40" spans="2:6">
      <c r="C40" s="274"/>
    </row>
    <row r="41" spans="2:6">
      <c r="C41" s="274"/>
    </row>
  </sheetData>
  <mergeCells count="2">
    <mergeCell ref="C4:D4"/>
    <mergeCell ref="E4:F4"/>
  </mergeCells>
  <pageMargins left="0.7" right="0.7" top="0.75" bottom="0.75" header="0.3" footer="0.3"/>
  <pageSetup paperSize="9" scale="26" orientation="landscape"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434D0-AC34-F243-AC4F-9D78E691CCE3}">
  <sheetPr>
    <tabColor rgb="FFFFC000"/>
  </sheetPr>
  <dimension ref="C3:F48"/>
  <sheetViews>
    <sheetView showGridLines="0" topLeftCell="D1" zoomScale="86" zoomScaleNormal="110" zoomScaleSheetLayoutView="116" workbookViewId="0">
      <selection activeCell="E4" sqref="E4:F4"/>
    </sheetView>
  </sheetViews>
  <sheetFormatPr baseColWidth="10" defaultColWidth="10.83203125" defaultRowHeight="16"/>
  <cols>
    <col min="1" max="1" width="2.6640625" style="504" customWidth="1"/>
    <col min="2" max="2" width="4.1640625" style="504" customWidth="1"/>
    <col min="3" max="3" width="7.6640625" style="510" bestFit="1" customWidth="1"/>
    <col min="4" max="4" width="255.83203125" style="504" bestFit="1" customWidth="1"/>
    <col min="5" max="5" width="21.83203125" style="504" bestFit="1" customWidth="1"/>
    <col min="6" max="6" width="55.33203125" style="504" bestFit="1" customWidth="1"/>
    <col min="7" max="16384" width="10.83203125" style="504"/>
  </cols>
  <sheetData>
    <row r="3" spans="3:6">
      <c r="C3" s="511" t="s">
        <v>534</v>
      </c>
      <c r="D3" s="512"/>
      <c r="E3" s="511"/>
      <c r="F3" s="512"/>
    </row>
    <row r="4" spans="3:6" ht="17">
      <c r="C4" s="513" t="s">
        <v>932</v>
      </c>
      <c r="D4" s="514" t="s">
        <v>933</v>
      </c>
      <c r="E4" s="515" t="s">
        <v>1028</v>
      </c>
      <c r="F4" s="515" t="s">
        <v>1027</v>
      </c>
    </row>
    <row r="5" spans="3:6" ht="34">
      <c r="C5" s="507" t="s">
        <v>559</v>
      </c>
      <c r="D5" s="508" t="s">
        <v>560</v>
      </c>
      <c r="E5" s="509" t="s">
        <v>1038</v>
      </c>
      <c r="F5" s="509" t="s">
        <v>1011</v>
      </c>
    </row>
    <row r="6" spans="3:6" ht="34">
      <c r="C6" s="507" t="s">
        <v>561</v>
      </c>
      <c r="D6" s="508" t="s">
        <v>562</v>
      </c>
      <c r="E6" s="509" t="s">
        <v>1038</v>
      </c>
      <c r="F6" s="509" t="s">
        <v>1011</v>
      </c>
    </row>
    <row r="7" spans="3:6" ht="34">
      <c r="C7" s="507" t="s">
        <v>563</v>
      </c>
      <c r="D7" s="508" t="s">
        <v>564</v>
      </c>
      <c r="E7" s="509" t="s">
        <v>1039</v>
      </c>
      <c r="F7" s="509" t="s">
        <v>1011</v>
      </c>
    </row>
    <row r="8" spans="3:6" ht="34">
      <c r="C8" s="507" t="s">
        <v>565</v>
      </c>
      <c r="D8" s="508" t="s">
        <v>566</v>
      </c>
      <c r="E8" s="509" t="s">
        <v>1040</v>
      </c>
      <c r="F8" s="509" t="s">
        <v>1011</v>
      </c>
    </row>
    <row r="9" spans="3:6" ht="17">
      <c r="C9" s="513" t="s">
        <v>934</v>
      </c>
      <c r="D9" s="514" t="s">
        <v>935</v>
      </c>
      <c r="E9" s="515" t="s">
        <v>1028</v>
      </c>
      <c r="F9" s="515" t="s">
        <v>1027</v>
      </c>
    </row>
    <row r="10" spans="3:6" ht="102">
      <c r="C10" s="507" t="s">
        <v>568</v>
      </c>
      <c r="D10" s="508" t="s">
        <v>569</v>
      </c>
      <c r="E10" s="509" t="s">
        <v>1041</v>
      </c>
      <c r="F10" s="509" t="s">
        <v>1011</v>
      </c>
    </row>
    <row r="11" spans="3:6" ht="34">
      <c r="C11" s="507" t="s">
        <v>571</v>
      </c>
      <c r="D11" s="508" t="s">
        <v>564</v>
      </c>
      <c r="E11" s="509" t="s">
        <v>1041</v>
      </c>
      <c r="F11" s="509" t="s">
        <v>1011</v>
      </c>
    </row>
    <row r="12" spans="3:6" ht="102">
      <c r="C12" s="507" t="s">
        <v>572</v>
      </c>
      <c r="D12" s="508" t="s">
        <v>573</v>
      </c>
      <c r="E12" s="509" t="s">
        <v>1041</v>
      </c>
      <c r="F12" s="509" t="s">
        <v>1011</v>
      </c>
    </row>
    <row r="13" spans="3:6" ht="34">
      <c r="C13" s="507" t="s">
        <v>575</v>
      </c>
      <c r="D13" s="508" t="s">
        <v>576</v>
      </c>
      <c r="E13" s="509" t="s">
        <v>1041</v>
      </c>
      <c r="F13" s="509" t="s">
        <v>1011</v>
      </c>
    </row>
    <row r="14" spans="3:6" ht="34">
      <c r="C14" s="507" t="s">
        <v>577</v>
      </c>
      <c r="D14" s="508" t="s">
        <v>578</v>
      </c>
      <c r="E14" s="509" t="s">
        <v>1041</v>
      </c>
      <c r="F14" s="509" t="s">
        <v>1011</v>
      </c>
    </row>
    <row r="15" spans="3:6" ht="17">
      <c r="C15" s="513" t="s">
        <v>937</v>
      </c>
      <c r="D15" s="514" t="s">
        <v>936</v>
      </c>
      <c r="E15" s="515" t="s">
        <v>1028</v>
      </c>
      <c r="F15" s="515" t="s">
        <v>1027</v>
      </c>
    </row>
    <row r="16" spans="3:6" ht="34">
      <c r="C16" s="507" t="s">
        <v>581</v>
      </c>
      <c r="D16" s="508" t="s">
        <v>582</v>
      </c>
      <c r="E16" s="509" t="s">
        <v>1035</v>
      </c>
      <c r="F16" s="509" t="s">
        <v>1011</v>
      </c>
    </row>
    <row r="17" spans="3:6" ht="34">
      <c r="C17" s="507" t="s">
        <v>584</v>
      </c>
      <c r="D17" s="508" t="s">
        <v>564</v>
      </c>
      <c r="E17" s="509" t="s">
        <v>1035</v>
      </c>
      <c r="F17" s="509" t="s">
        <v>1011</v>
      </c>
    </row>
    <row r="18" spans="3:6" ht="34">
      <c r="C18" s="507" t="s">
        <v>585</v>
      </c>
      <c r="D18" s="508" t="s">
        <v>586</v>
      </c>
      <c r="E18" s="509" t="s">
        <v>1035</v>
      </c>
      <c r="F18" s="509" t="s">
        <v>1011</v>
      </c>
    </row>
    <row r="19" spans="3:6" ht="34">
      <c r="C19" s="507" t="s">
        <v>587</v>
      </c>
      <c r="D19" s="508" t="s">
        <v>588</v>
      </c>
      <c r="E19" s="509" t="s">
        <v>1035</v>
      </c>
      <c r="F19" s="509" t="s">
        <v>1011</v>
      </c>
    </row>
    <row r="20" spans="3:6" ht="34">
      <c r="C20" s="507" t="s">
        <v>590</v>
      </c>
      <c r="D20" s="508" t="s">
        <v>591</v>
      </c>
      <c r="E20" s="509" t="s">
        <v>1035</v>
      </c>
      <c r="F20" s="509" t="s">
        <v>1011</v>
      </c>
    </row>
    <row r="21" spans="3:6" ht="17">
      <c r="C21" s="513" t="s">
        <v>939</v>
      </c>
      <c r="D21" s="514" t="s">
        <v>938</v>
      </c>
      <c r="E21" s="515" t="s">
        <v>1028</v>
      </c>
      <c r="F21" s="515" t="s">
        <v>1027</v>
      </c>
    </row>
    <row r="22" spans="3:6" ht="34">
      <c r="C22" s="507" t="s">
        <v>593</v>
      </c>
      <c r="D22" s="508" t="s">
        <v>594</v>
      </c>
      <c r="E22" s="509" t="s">
        <v>1042</v>
      </c>
      <c r="F22" s="509" t="s">
        <v>1011</v>
      </c>
    </row>
    <row r="23" spans="3:6" ht="34">
      <c r="C23" s="507" t="s">
        <v>595</v>
      </c>
      <c r="D23" s="508" t="s">
        <v>596</v>
      </c>
      <c r="E23" s="509" t="s">
        <v>1043</v>
      </c>
      <c r="F23" s="509" t="s">
        <v>1011</v>
      </c>
    </row>
    <row r="24" spans="3:6" ht="34">
      <c r="C24" s="507" t="s">
        <v>598</v>
      </c>
      <c r="D24" s="508" t="s">
        <v>599</v>
      </c>
      <c r="E24" s="509" t="s">
        <v>1044</v>
      </c>
      <c r="F24" s="509" t="s">
        <v>1011</v>
      </c>
    </row>
    <row r="25" spans="3:6" ht="34">
      <c r="C25" s="507" t="s">
        <v>601</v>
      </c>
      <c r="D25" s="508" t="s">
        <v>602</v>
      </c>
      <c r="E25" s="509" t="s">
        <v>1044</v>
      </c>
      <c r="F25" s="509" t="s">
        <v>1011</v>
      </c>
    </row>
    <row r="26" spans="3:6" ht="34">
      <c r="C26" s="507" t="s">
        <v>603</v>
      </c>
      <c r="D26" s="508" t="s">
        <v>564</v>
      </c>
      <c r="E26" s="509" t="s">
        <v>1044</v>
      </c>
      <c r="F26" s="509" t="s">
        <v>1011</v>
      </c>
    </row>
    <row r="27" spans="3:6" ht="34">
      <c r="C27" s="507" t="s">
        <v>604</v>
      </c>
      <c r="D27" s="508" t="s">
        <v>605</v>
      </c>
      <c r="E27" s="509" t="s">
        <v>1044</v>
      </c>
      <c r="F27" s="509" t="s">
        <v>1011</v>
      </c>
    </row>
    <row r="28" spans="3:6" ht="34">
      <c r="C28" s="507" t="s">
        <v>606</v>
      </c>
      <c r="D28" s="508" t="s">
        <v>607</v>
      </c>
      <c r="E28" s="509" t="s">
        <v>1044</v>
      </c>
      <c r="F28" s="509" t="s">
        <v>1011</v>
      </c>
    </row>
    <row r="29" spans="3:6" ht="17">
      <c r="C29" s="513" t="s">
        <v>940</v>
      </c>
      <c r="D29" s="514" t="s">
        <v>941</v>
      </c>
      <c r="E29" s="515" t="s">
        <v>1028</v>
      </c>
      <c r="F29" s="515" t="s">
        <v>1027</v>
      </c>
    </row>
    <row r="30" spans="3:6" ht="34">
      <c r="C30" s="507" t="s">
        <v>609</v>
      </c>
      <c r="D30" s="508" t="s">
        <v>610</v>
      </c>
      <c r="E30" s="509" t="s">
        <v>1045</v>
      </c>
      <c r="F30" s="509" t="s">
        <v>1011</v>
      </c>
    </row>
    <row r="31" spans="3:6" ht="34">
      <c r="C31" s="507" t="s">
        <v>612</v>
      </c>
      <c r="D31" s="508" t="s">
        <v>613</v>
      </c>
      <c r="E31" s="509" t="s">
        <v>1045</v>
      </c>
      <c r="F31" s="509" t="s">
        <v>1011</v>
      </c>
    </row>
    <row r="32" spans="3:6" ht="34">
      <c r="C32" s="507" t="s">
        <v>614</v>
      </c>
      <c r="D32" s="508" t="s">
        <v>564</v>
      </c>
      <c r="E32" s="509" t="s">
        <v>1046</v>
      </c>
      <c r="F32" s="509" t="s">
        <v>1011</v>
      </c>
    </row>
    <row r="33" spans="3:6" ht="34">
      <c r="C33" s="507" t="s">
        <v>615</v>
      </c>
      <c r="D33" s="508" t="s">
        <v>616</v>
      </c>
      <c r="E33" s="509" t="s">
        <v>1046</v>
      </c>
      <c r="F33" s="509" t="s">
        <v>1011</v>
      </c>
    </row>
    <row r="34" spans="3:6" ht="17">
      <c r="C34" s="513" t="s">
        <v>943</v>
      </c>
      <c r="D34" s="514" t="s">
        <v>942</v>
      </c>
      <c r="E34" s="515" t="s">
        <v>1028</v>
      </c>
      <c r="F34" s="515" t="s">
        <v>1027</v>
      </c>
    </row>
    <row r="35" spans="3:6" ht="34">
      <c r="C35" s="507" t="s">
        <v>618</v>
      </c>
      <c r="D35" s="508" t="s">
        <v>619</v>
      </c>
      <c r="E35" s="509" t="s">
        <v>1047</v>
      </c>
      <c r="F35" s="509" t="s">
        <v>1011</v>
      </c>
    </row>
    <row r="36" spans="3:6" ht="34">
      <c r="C36" s="507" t="s">
        <v>621</v>
      </c>
      <c r="D36" s="508" t="s">
        <v>622</v>
      </c>
      <c r="E36" s="509" t="s">
        <v>1047</v>
      </c>
      <c r="F36" s="509" t="s">
        <v>1011</v>
      </c>
    </row>
    <row r="37" spans="3:6" ht="34">
      <c r="C37" s="507" t="s">
        <v>623</v>
      </c>
      <c r="D37" s="508" t="s">
        <v>564</v>
      </c>
      <c r="E37" s="509" t="s">
        <v>1047</v>
      </c>
      <c r="F37" s="509" t="s">
        <v>1011</v>
      </c>
    </row>
    <row r="38" spans="3:6" ht="34">
      <c r="C38" s="507" t="s">
        <v>624</v>
      </c>
      <c r="D38" s="508" t="s">
        <v>625</v>
      </c>
      <c r="E38" s="509" t="s">
        <v>1047</v>
      </c>
      <c r="F38" s="509" t="s">
        <v>1011</v>
      </c>
    </row>
    <row r="39" spans="3:6" ht="17">
      <c r="C39" s="513" t="s">
        <v>944</v>
      </c>
      <c r="D39" s="514" t="s">
        <v>945</v>
      </c>
      <c r="E39" s="515" t="s">
        <v>1028</v>
      </c>
      <c r="F39" s="515" t="s">
        <v>1027</v>
      </c>
    </row>
    <row r="40" spans="3:6" ht="34">
      <c r="C40" s="507" t="s">
        <v>627</v>
      </c>
      <c r="D40" s="508" t="s">
        <v>628</v>
      </c>
      <c r="E40" s="509" t="s">
        <v>1036</v>
      </c>
      <c r="F40" s="509" t="s">
        <v>1011</v>
      </c>
    </row>
    <row r="41" spans="3:6" ht="34">
      <c r="C41" s="507" t="s">
        <v>629</v>
      </c>
      <c r="D41" s="508" t="s">
        <v>630</v>
      </c>
      <c r="E41" s="509" t="s">
        <v>1036</v>
      </c>
      <c r="F41" s="509" t="s">
        <v>1011</v>
      </c>
    </row>
    <row r="42" spans="3:6" ht="34">
      <c r="C42" s="507" t="s">
        <v>632</v>
      </c>
      <c r="D42" s="508" t="s">
        <v>633</v>
      </c>
      <c r="E42" s="509" t="s">
        <v>1036</v>
      </c>
      <c r="F42" s="509" t="s">
        <v>1011</v>
      </c>
    </row>
    <row r="43" spans="3:6" ht="34">
      <c r="C43" s="507" t="s">
        <v>634</v>
      </c>
      <c r="D43" s="508" t="s">
        <v>564</v>
      </c>
      <c r="E43" s="509" t="s">
        <v>1036</v>
      </c>
      <c r="F43" s="509" t="s">
        <v>1011</v>
      </c>
    </row>
    <row r="44" spans="3:6" ht="34">
      <c r="C44" s="507" t="s">
        <v>635</v>
      </c>
      <c r="D44" s="508" t="s">
        <v>636</v>
      </c>
      <c r="E44" s="509" t="s">
        <v>1036</v>
      </c>
      <c r="F44" s="509" t="s">
        <v>1011</v>
      </c>
    </row>
    <row r="45" spans="3:6">
      <c r="C45" s="516"/>
    </row>
    <row r="47" spans="3:6">
      <c r="C47" s="504"/>
    </row>
    <row r="48" spans="3:6">
      <c r="C48" s="504"/>
    </row>
  </sheetData>
  <mergeCells count="2">
    <mergeCell ref="C3:D3"/>
    <mergeCell ref="E3:F3"/>
  </mergeCells>
  <pageMargins left="0.7" right="0.7" top="0.75" bottom="0.75" header="0.3" footer="0.3"/>
  <pageSetup paperSize="9" scale="25"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0D2F-BC1B-564B-98F7-B3E32C019492}">
  <dimension ref="C11:L50"/>
  <sheetViews>
    <sheetView showGridLines="0" topLeftCell="D9" zoomScaleNormal="100" workbookViewId="0">
      <selection activeCell="E13" sqref="E13"/>
    </sheetView>
  </sheetViews>
  <sheetFormatPr baseColWidth="10" defaultColWidth="10.83203125" defaultRowHeight="16"/>
  <cols>
    <col min="1" max="1" width="2.6640625" style="226" customWidth="1"/>
    <col min="2" max="2" width="4.1640625" style="226" customWidth="1"/>
    <col min="3" max="3" width="7.1640625" style="227" bestFit="1" customWidth="1"/>
    <col min="4" max="4" width="255.83203125" style="226" customWidth="1"/>
    <col min="5" max="5" width="37.6640625" style="226" bestFit="1" customWidth="1"/>
    <col min="6" max="6" width="54.33203125" style="226" customWidth="1"/>
    <col min="7" max="7" width="10.83203125" style="226" customWidth="1"/>
    <col min="8" max="16384" width="10.83203125" style="226"/>
  </cols>
  <sheetData>
    <row r="11" spans="3:6" ht="77" customHeight="1">
      <c r="C11" s="502" t="s">
        <v>534</v>
      </c>
      <c r="D11" s="503"/>
      <c r="E11" s="517"/>
      <c r="F11" s="518"/>
    </row>
    <row r="12" spans="3:6" ht="62" customHeight="1">
      <c r="C12" s="505" t="s">
        <v>946</v>
      </c>
      <c r="D12" s="506" t="s">
        <v>947</v>
      </c>
      <c r="E12" s="515" t="s">
        <v>1028</v>
      </c>
      <c r="F12" s="515" t="s">
        <v>1027</v>
      </c>
    </row>
    <row r="13" spans="3:6" ht="119">
      <c r="C13" s="507" t="s">
        <v>638</v>
      </c>
      <c r="D13" s="508" t="s">
        <v>639</v>
      </c>
      <c r="E13" s="509" t="s">
        <v>1048</v>
      </c>
      <c r="F13" s="509" t="s">
        <v>1012</v>
      </c>
    </row>
    <row r="14" spans="3:6" ht="34">
      <c r="C14" s="507" t="s">
        <v>640</v>
      </c>
      <c r="D14" s="508" t="s">
        <v>641</v>
      </c>
      <c r="E14" s="509" t="s">
        <v>1048</v>
      </c>
      <c r="F14" s="509" t="s">
        <v>1012</v>
      </c>
    </row>
    <row r="15" spans="3:6" ht="170">
      <c r="C15" s="507" t="s">
        <v>642</v>
      </c>
      <c r="D15" s="508" t="s">
        <v>643</v>
      </c>
      <c r="E15" s="509" t="s">
        <v>1048</v>
      </c>
      <c r="F15" s="509" t="s">
        <v>1012</v>
      </c>
    </row>
    <row r="16" spans="3:6" ht="34">
      <c r="C16" s="519" t="s">
        <v>645</v>
      </c>
      <c r="D16" s="508" t="s">
        <v>646</v>
      </c>
      <c r="E16" s="509" t="s">
        <v>1048</v>
      </c>
      <c r="F16" s="509" t="s">
        <v>1012</v>
      </c>
    </row>
    <row r="17" spans="3:6" ht="34">
      <c r="C17" s="507" t="s">
        <v>648</v>
      </c>
      <c r="D17" s="508" t="s">
        <v>649</v>
      </c>
      <c r="E17" s="509" t="s">
        <v>1049</v>
      </c>
      <c r="F17" s="509" t="s">
        <v>1012</v>
      </c>
    </row>
    <row r="18" spans="3:6" ht="34">
      <c r="C18" s="507" t="s">
        <v>651</v>
      </c>
      <c r="D18" s="508" t="s">
        <v>652</v>
      </c>
      <c r="E18" s="509" t="s">
        <v>1049</v>
      </c>
      <c r="F18" s="509" t="s">
        <v>1012</v>
      </c>
    </row>
    <row r="19" spans="3:6" ht="34">
      <c r="C19" s="507" t="s">
        <v>653</v>
      </c>
      <c r="D19" s="508" t="s">
        <v>654</v>
      </c>
      <c r="E19" s="509" t="s">
        <v>1049</v>
      </c>
      <c r="F19" s="509" t="s">
        <v>1012</v>
      </c>
    </row>
    <row r="20" spans="3:6" ht="34">
      <c r="C20" s="507" t="s">
        <v>655</v>
      </c>
      <c r="D20" s="508" t="s">
        <v>564</v>
      </c>
      <c r="E20" s="509" t="s">
        <v>1050</v>
      </c>
      <c r="F20" s="509" t="s">
        <v>1012</v>
      </c>
    </row>
    <row r="21" spans="3:6" ht="34">
      <c r="C21" s="507" t="s">
        <v>656</v>
      </c>
      <c r="D21" s="508" t="s">
        <v>657</v>
      </c>
      <c r="E21" s="509" t="s">
        <v>1050</v>
      </c>
      <c r="F21" s="509" t="s">
        <v>1012</v>
      </c>
    </row>
    <row r="22" spans="3:6" ht="81" customHeight="1">
      <c r="C22" s="505" t="s">
        <v>949</v>
      </c>
      <c r="D22" s="506" t="s">
        <v>948</v>
      </c>
      <c r="E22" s="515" t="s">
        <v>1028</v>
      </c>
      <c r="F22" s="515" t="s">
        <v>1027</v>
      </c>
    </row>
    <row r="23" spans="3:6" ht="102">
      <c r="C23" s="507" t="s">
        <v>659</v>
      </c>
      <c r="D23" s="508" t="s">
        <v>660</v>
      </c>
      <c r="E23" s="509" t="s">
        <v>1039</v>
      </c>
      <c r="F23" s="509" t="s">
        <v>1012</v>
      </c>
    </row>
    <row r="24" spans="3:6" ht="34">
      <c r="C24" s="507" t="s">
        <v>532</v>
      </c>
      <c r="D24" s="508" t="s">
        <v>533</v>
      </c>
      <c r="E24" s="509" t="s">
        <v>1039</v>
      </c>
      <c r="F24" s="509" t="s">
        <v>1012</v>
      </c>
    </row>
    <row r="25" spans="3:6" ht="34">
      <c r="C25" s="507" t="s">
        <v>661</v>
      </c>
      <c r="D25" s="508" t="s">
        <v>564</v>
      </c>
      <c r="E25" s="509" t="s">
        <v>1039</v>
      </c>
      <c r="F25" s="509" t="s">
        <v>1012</v>
      </c>
    </row>
    <row r="26" spans="3:6" ht="34">
      <c r="C26" s="507" t="s">
        <v>662</v>
      </c>
      <c r="D26" s="508" t="s">
        <v>663</v>
      </c>
      <c r="E26" s="509" t="s">
        <v>1051</v>
      </c>
      <c r="F26" s="509" t="s">
        <v>1012</v>
      </c>
    </row>
    <row r="27" spans="3:6" ht="34">
      <c r="C27" s="507" t="s">
        <v>665</v>
      </c>
      <c r="D27" s="508" t="s">
        <v>666</v>
      </c>
      <c r="E27" s="509" t="s">
        <v>1049</v>
      </c>
      <c r="F27" s="509" t="s">
        <v>1012</v>
      </c>
    </row>
    <row r="28" spans="3:6" ht="34">
      <c r="C28" s="507" t="s">
        <v>667</v>
      </c>
      <c r="D28" s="508" t="s">
        <v>668</v>
      </c>
      <c r="E28" s="509" t="s">
        <v>1039</v>
      </c>
      <c r="F28" s="509" t="s">
        <v>1012</v>
      </c>
    </row>
    <row r="29" spans="3:6" ht="41" customHeight="1">
      <c r="C29" s="505" t="s">
        <v>951</v>
      </c>
      <c r="D29" s="506" t="s">
        <v>950</v>
      </c>
      <c r="E29" s="515" t="s">
        <v>1028</v>
      </c>
      <c r="F29" s="515" t="s">
        <v>1027</v>
      </c>
    </row>
    <row r="30" spans="3:6" ht="34">
      <c r="C30" s="507" t="s">
        <v>670</v>
      </c>
      <c r="D30" s="508" t="s">
        <v>671</v>
      </c>
      <c r="E30" s="509" t="s">
        <v>1052</v>
      </c>
      <c r="F30" s="509" t="s">
        <v>1012</v>
      </c>
    </row>
    <row r="31" spans="3:6" ht="34">
      <c r="C31" s="507" t="s">
        <v>672</v>
      </c>
      <c r="D31" s="508" t="s">
        <v>673</v>
      </c>
      <c r="E31" s="509" t="s">
        <v>1032</v>
      </c>
      <c r="F31" s="509" t="s">
        <v>1012</v>
      </c>
    </row>
    <row r="32" spans="3:6" ht="34">
      <c r="C32" s="507" t="s">
        <v>674</v>
      </c>
      <c r="D32" s="508" t="s">
        <v>675</v>
      </c>
      <c r="E32" s="509" t="s">
        <v>1053</v>
      </c>
      <c r="F32" s="509" t="s">
        <v>1012</v>
      </c>
    </row>
    <row r="33" spans="3:12" ht="34">
      <c r="C33" s="507" t="s">
        <v>676</v>
      </c>
      <c r="D33" s="508" t="s">
        <v>677</v>
      </c>
      <c r="E33" s="509" t="s">
        <v>1041</v>
      </c>
      <c r="F33" s="509" t="s">
        <v>1012</v>
      </c>
    </row>
    <row r="34" spans="3:12" ht="34">
      <c r="C34" s="507" t="s">
        <v>679</v>
      </c>
      <c r="D34" s="508" t="s">
        <v>680</v>
      </c>
      <c r="E34" s="520" t="s">
        <v>1035</v>
      </c>
      <c r="F34" s="509" t="s">
        <v>1012</v>
      </c>
    </row>
    <row r="35" spans="3:12" ht="34">
      <c r="C35" s="507" t="s">
        <v>681</v>
      </c>
      <c r="D35" s="508" t="s">
        <v>564</v>
      </c>
      <c r="E35" s="509" t="s">
        <v>1048</v>
      </c>
      <c r="F35" s="509" t="s">
        <v>1012</v>
      </c>
    </row>
    <row r="36" spans="3:12" ht="34">
      <c r="C36" s="507" t="s">
        <v>682</v>
      </c>
      <c r="D36" s="508" t="s">
        <v>683</v>
      </c>
      <c r="E36" s="509" t="s">
        <v>1048</v>
      </c>
      <c r="F36" s="509" t="s">
        <v>1012</v>
      </c>
    </row>
    <row r="37" spans="3:12" ht="22">
      <c r="C37" s="505" t="s">
        <v>952</v>
      </c>
      <c r="D37" s="506" t="s">
        <v>953</v>
      </c>
      <c r="E37" s="515" t="s">
        <v>1028</v>
      </c>
      <c r="F37" s="515" t="s">
        <v>1027</v>
      </c>
    </row>
    <row r="38" spans="3:12" ht="34">
      <c r="C38" s="507" t="s">
        <v>685</v>
      </c>
      <c r="D38" s="508" t="s">
        <v>686</v>
      </c>
      <c r="E38" s="509" t="s">
        <v>1048</v>
      </c>
      <c r="F38" s="509" t="s">
        <v>1012</v>
      </c>
    </row>
    <row r="39" spans="3:12" ht="34">
      <c r="C39" s="507" t="s">
        <v>688</v>
      </c>
      <c r="D39" s="508" t="s">
        <v>689</v>
      </c>
      <c r="E39" s="509" t="s">
        <v>1048</v>
      </c>
      <c r="F39" s="509" t="s">
        <v>1012</v>
      </c>
    </row>
    <row r="40" spans="3:12" ht="34">
      <c r="C40" s="507" t="s">
        <v>691</v>
      </c>
      <c r="D40" s="508" t="s">
        <v>564</v>
      </c>
      <c r="E40" s="509" t="s">
        <v>1048</v>
      </c>
      <c r="F40" s="509" t="s">
        <v>1012</v>
      </c>
    </row>
    <row r="41" spans="3:12" ht="22">
      <c r="C41" s="505" t="s">
        <v>955</v>
      </c>
      <c r="D41" s="506" t="s">
        <v>954</v>
      </c>
      <c r="E41" s="515" t="s">
        <v>1028</v>
      </c>
      <c r="F41" s="515" t="s">
        <v>1027</v>
      </c>
      <c r="K41" s="270"/>
      <c r="L41" s="271"/>
    </row>
    <row r="42" spans="3:12" ht="34">
      <c r="C42" s="507" t="s">
        <v>693</v>
      </c>
      <c r="D42" s="508" t="s">
        <v>694</v>
      </c>
      <c r="E42" s="520" t="s">
        <v>1036</v>
      </c>
      <c r="F42" s="509" t="s">
        <v>1012</v>
      </c>
    </row>
    <row r="43" spans="3:12" ht="34">
      <c r="C43" s="507" t="s">
        <v>695</v>
      </c>
      <c r="D43" s="508" t="s">
        <v>696</v>
      </c>
      <c r="E43" s="520" t="s">
        <v>1036</v>
      </c>
      <c r="F43" s="509" t="s">
        <v>1012</v>
      </c>
    </row>
    <row r="44" spans="3:12" ht="34">
      <c r="C44" s="507" t="s">
        <v>697</v>
      </c>
      <c r="D44" s="508" t="s">
        <v>694</v>
      </c>
      <c r="E44" s="520" t="s">
        <v>1036</v>
      </c>
      <c r="F44" s="509" t="s">
        <v>1012</v>
      </c>
    </row>
    <row r="45" spans="3:12" ht="34">
      <c r="C45" s="507" t="s">
        <v>698</v>
      </c>
      <c r="D45" s="508" t="s">
        <v>683</v>
      </c>
      <c r="E45" s="520" t="s">
        <v>1036</v>
      </c>
      <c r="F45" s="509" t="s">
        <v>1012</v>
      </c>
    </row>
    <row r="46" spans="3:12" ht="22">
      <c r="C46" s="505" t="s">
        <v>956</v>
      </c>
      <c r="D46" s="506" t="s">
        <v>957</v>
      </c>
      <c r="E46" s="515" t="s">
        <v>1028</v>
      </c>
      <c r="F46" s="515" t="s">
        <v>1027</v>
      </c>
    </row>
    <row r="47" spans="3:12" ht="34">
      <c r="C47" s="507" t="s">
        <v>700</v>
      </c>
      <c r="D47" s="508" t="s">
        <v>701</v>
      </c>
      <c r="E47" s="520" t="s">
        <v>1039</v>
      </c>
      <c r="F47" s="509" t="s">
        <v>1012</v>
      </c>
    </row>
    <row r="48" spans="3:12" ht="44">
      <c r="C48" s="505" t="s">
        <v>958</v>
      </c>
      <c r="D48" s="506" t="s">
        <v>959</v>
      </c>
      <c r="E48" s="515" t="s">
        <v>1028</v>
      </c>
      <c r="F48" s="515" t="s">
        <v>1027</v>
      </c>
    </row>
    <row r="49" spans="3:6" ht="34">
      <c r="C49" s="507" t="s">
        <v>703</v>
      </c>
      <c r="D49" s="508" t="s">
        <v>704</v>
      </c>
      <c r="E49" s="520" t="s">
        <v>1039</v>
      </c>
      <c r="F49" s="509" t="s">
        <v>1012</v>
      </c>
    </row>
    <row r="50" spans="3:6" ht="21">
      <c r="C50" s="267"/>
      <c r="D50" s="232"/>
    </row>
  </sheetData>
  <mergeCells count="1">
    <mergeCell ref="C11:D11"/>
  </mergeCells>
  <phoneticPr fontId="46" type="noConversion"/>
  <pageMargins left="0.7" right="0.7" top="0.75" bottom="0.75" header="0.3" footer="0.3"/>
  <pageSetup paperSize="9" scale="21"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5027F-12FC-3A46-BD30-D3D879C128E2}">
  <sheetPr>
    <tabColor rgb="FFFFC000"/>
  </sheetPr>
  <dimension ref="C11:F38"/>
  <sheetViews>
    <sheetView showGridLines="0" topLeftCell="D3" zoomScaleNormal="84" zoomScaleSheetLayoutView="89" workbookViewId="0">
      <selection activeCell="E12" sqref="E12:F12"/>
    </sheetView>
  </sheetViews>
  <sheetFormatPr baseColWidth="10" defaultColWidth="10.83203125" defaultRowHeight="16"/>
  <cols>
    <col min="1" max="1" width="2.6640625" style="522" customWidth="1"/>
    <col min="2" max="2" width="4.1640625" style="522" customWidth="1"/>
    <col min="3" max="3" width="5.83203125" style="521" bestFit="1" customWidth="1"/>
    <col min="4" max="4" width="255.6640625" style="522" customWidth="1"/>
    <col min="5" max="5" width="24.5" style="522" bestFit="1" customWidth="1"/>
    <col min="6" max="6" width="75.5" style="522" bestFit="1" customWidth="1"/>
    <col min="7" max="16384" width="10.83203125" style="522"/>
  </cols>
  <sheetData>
    <row r="11" spans="3:6" ht="21">
      <c r="C11" s="418" t="s">
        <v>534</v>
      </c>
      <c r="D11" s="419"/>
      <c r="E11" s="418"/>
      <c r="F11" s="419"/>
    </row>
    <row r="12" spans="3:6" ht="22">
      <c r="C12" s="277" t="s">
        <v>972</v>
      </c>
      <c r="D12" s="278" t="s">
        <v>973</v>
      </c>
      <c r="E12" s="515" t="s">
        <v>1028</v>
      </c>
      <c r="F12" s="515" t="s">
        <v>1027</v>
      </c>
    </row>
    <row r="13" spans="3:6" ht="34">
      <c r="C13" s="280" t="s">
        <v>771</v>
      </c>
      <c r="D13" s="523" t="s">
        <v>772</v>
      </c>
      <c r="E13" s="527" t="s">
        <v>1054</v>
      </c>
      <c r="F13" s="527" t="s">
        <v>1015</v>
      </c>
    </row>
    <row r="14" spans="3:6" ht="34">
      <c r="C14" s="524" t="s">
        <v>773</v>
      </c>
      <c r="D14" s="525" t="s">
        <v>774</v>
      </c>
      <c r="E14" s="527" t="s">
        <v>1054</v>
      </c>
      <c r="F14" s="527" t="s">
        <v>1015</v>
      </c>
    </row>
    <row r="15" spans="3:6" ht="34">
      <c r="C15" s="524" t="s">
        <v>775</v>
      </c>
      <c r="D15" s="525" t="s">
        <v>776</v>
      </c>
      <c r="E15" s="527" t="s">
        <v>1055</v>
      </c>
      <c r="F15" s="527" t="s">
        <v>1015</v>
      </c>
    </row>
    <row r="16" spans="3:6" ht="34">
      <c r="C16" s="524" t="s">
        <v>777</v>
      </c>
      <c r="D16" s="525" t="s">
        <v>564</v>
      </c>
      <c r="E16" s="527" t="s">
        <v>1056</v>
      </c>
      <c r="F16" s="527" t="s">
        <v>1015</v>
      </c>
    </row>
    <row r="17" spans="3:6" ht="34">
      <c r="C17" s="280" t="s">
        <v>778</v>
      </c>
      <c r="D17" s="523" t="s">
        <v>779</v>
      </c>
      <c r="E17" s="527" t="s">
        <v>1056</v>
      </c>
      <c r="F17" s="527" t="s">
        <v>1015</v>
      </c>
    </row>
    <row r="18" spans="3:6" ht="22">
      <c r="C18" s="277" t="s">
        <v>974</v>
      </c>
      <c r="D18" s="278" t="s">
        <v>975</v>
      </c>
      <c r="E18" s="515" t="s">
        <v>1028</v>
      </c>
      <c r="F18" s="515" t="s">
        <v>1027</v>
      </c>
    </row>
    <row r="19" spans="3:6" ht="34">
      <c r="C19" s="524" t="s">
        <v>781</v>
      </c>
      <c r="D19" s="525" t="s">
        <v>782</v>
      </c>
      <c r="E19" s="527" t="s">
        <v>1057</v>
      </c>
      <c r="F19" s="527" t="s">
        <v>1015</v>
      </c>
    </row>
    <row r="20" spans="3:6" ht="34">
      <c r="C20" s="524" t="s">
        <v>783</v>
      </c>
      <c r="D20" s="525" t="s">
        <v>564</v>
      </c>
      <c r="E20" s="527" t="s">
        <v>1057</v>
      </c>
      <c r="F20" s="527" t="s">
        <v>1015</v>
      </c>
    </row>
    <row r="21" spans="3:6" ht="22">
      <c r="C21" s="277" t="s">
        <v>976</v>
      </c>
      <c r="D21" s="278" t="s">
        <v>977</v>
      </c>
      <c r="E21" s="515" t="s">
        <v>1028</v>
      </c>
      <c r="F21" s="515" t="s">
        <v>1027</v>
      </c>
    </row>
    <row r="22" spans="3:6" ht="34">
      <c r="C22" s="524" t="s">
        <v>785</v>
      </c>
      <c r="D22" s="523" t="s">
        <v>786</v>
      </c>
      <c r="E22" s="527" t="s">
        <v>1058</v>
      </c>
      <c r="F22" s="527" t="s">
        <v>1015</v>
      </c>
    </row>
    <row r="23" spans="3:6" ht="34">
      <c r="C23" s="524" t="s">
        <v>787</v>
      </c>
      <c r="D23" s="523" t="s">
        <v>788</v>
      </c>
      <c r="E23" s="527" t="s">
        <v>1058</v>
      </c>
      <c r="F23" s="527" t="s">
        <v>1015</v>
      </c>
    </row>
    <row r="24" spans="3:6" ht="34">
      <c r="C24" s="524" t="s">
        <v>1007</v>
      </c>
      <c r="D24" s="523" t="s">
        <v>789</v>
      </c>
      <c r="E24" s="527" t="s">
        <v>1059</v>
      </c>
      <c r="F24" s="527" t="s">
        <v>1015</v>
      </c>
    </row>
    <row r="25" spans="3:6" ht="22">
      <c r="C25" s="277" t="s">
        <v>979</v>
      </c>
      <c r="D25" s="278" t="s">
        <v>978</v>
      </c>
      <c r="E25" s="515" t="s">
        <v>1028</v>
      </c>
      <c r="F25" s="515" t="s">
        <v>1027</v>
      </c>
    </row>
    <row r="26" spans="3:6" ht="34">
      <c r="C26" s="280" t="s">
        <v>791</v>
      </c>
      <c r="D26" s="525" t="s">
        <v>792</v>
      </c>
      <c r="E26" s="527" t="s">
        <v>1060</v>
      </c>
      <c r="F26" s="527" t="s">
        <v>1015</v>
      </c>
    </row>
    <row r="27" spans="3:6" ht="34">
      <c r="C27" s="280" t="s">
        <v>793</v>
      </c>
      <c r="D27" s="523" t="s">
        <v>794</v>
      </c>
      <c r="E27" s="527" t="s">
        <v>1060</v>
      </c>
      <c r="F27" s="527" t="s">
        <v>1015</v>
      </c>
    </row>
    <row r="28" spans="3:6" ht="34">
      <c r="C28" s="280" t="s">
        <v>795</v>
      </c>
      <c r="D28" s="523" t="s">
        <v>564</v>
      </c>
      <c r="E28" s="527" t="s">
        <v>1061</v>
      </c>
      <c r="F28" s="527" t="s">
        <v>1015</v>
      </c>
    </row>
    <row r="29" spans="3:6" ht="34">
      <c r="C29" s="280" t="s">
        <v>796</v>
      </c>
      <c r="D29" s="523" t="s">
        <v>797</v>
      </c>
      <c r="E29" s="527" t="s">
        <v>1061</v>
      </c>
      <c r="F29" s="527" t="s">
        <v>1015</v>
      </c>
    </row>
    <row r="30" spans="3:6" ht="44">
      <c r="C30" s="277" t="s">
        <v>1016</v>
      </c>
      <c r="D30" s="278" t="s">
        <v>980</v>
      </c>
      <c r="E30" s="515" t="s">
        <v>1028</v>
      </c>
      <c r="F30" s="515" t="s">
        <v>1027</v>
      </c>
    </row>
    <row r="31" spans="3:6" ht="34">
      <c r="C31" s="280" t="s">
        <v>799</v>
      </c>
      <c r="D31" s="525" t="s">
        <v>800</v>
      </c>
      <c r="E31" s="527" t="s">
        <v>1062</v>
      </c>
      <c r="F31" s="527" t="s">
        <v>1015</v>
      </c>
    </row>
    <row r="32" spans="3:6" ht="34">
      <c r="C32" s="280" t="s">
        <v>801</v>
      </c>
      <c r="D32" s="523" t="s">
        <v>802</v>
      </c>
      <c r="E32" s="527" t="s">
        <v>1063</v>
      </c>
      <c r="F32" s="527" t="s">
        <v>1015</v>
      </c>
    </row>
    <row r="33" spans="3:6" ht="34">
      <c r="C33" s="280" t="s">
        <v>803</v>
      </c>
      <c r="D33" s="523" t="s">
        <v>804</v>
      </c>
      <c r="E33" s="527" t="s">
        <v>1063</v>
      </c>
      <c r="F33" s="527" t="s">
        <v>1015</v>
      </c>
    </row>
    <row r="34" spans="3:6" ht="34">
      <c r="C34" s="280" t="s">
        <v>805</v>
      </c>
      <c r="D34" s="523" t="s">
        <v>564</v>
      </c>
      <c r="E34" s="527" t="s">
        <v>1064</v>
      </c>
      <c r="F34" s="527" t="s">
        <v>1015</v>
      </c>
    </row>
    <row r="35" spans="3:6" ht="34">
      <c r="C35" s="280" t="s">
        <v>806</v>
      </c>
      <c r="D35" s="523" t="s">
        <v>807</v>
      </c>
      <c r="E35" s="527" t="s">
        <v>1065</v>
      </c>
      <c r="F35" s="527" t="s">
        <v>1015</v>
      </c>
    </row>
    <row r="36" spans="3:6" ht="21">
      <c r="C36" s="526"/>
      <c r="D36" s="285"/>
    </row>
    <row r="37" spans="3:6">
      <c r="C37" s="522"/>
    </row>
    <row r="38" spans="3:6">
      <c r="C38" s="522"/>
    </row>
  </sheetData>
  <mergeCells count="2">
    <mergeCell ref="C11:D11"/>
    <mergeCell ref="E11:F11"/>
  </mergeCells>
  <pageMargins left="0.7" right="0.7" top="0.75" bottom="0.75" header="0.3" footer="0.3"/>
  <pageSetup paperSize="9" scale="2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B3A7A-A3B2-964D-A001-A02874FEA6F0}">
  <sheetPr>
    <tabColor rgb="FFFF0000"/>
  </sheetPr>
  <dimension ref="C11:F33"/>
  <sheetViews>
    <sheetView showGridLines="0" topLeftCell="D4" zoomScaleNormal="125" workbookViewId="0">
      <selection activeCell="E12" sqref="E12:F12"/>
    </sheetView>
  </sheetViews>
  <sheetFormatPr baseColWidth="10" defaultColWidth="10.83203125" defaultRowHeight="16"/>
  <cols>
    <col min="1" max="1" width="2.6640625" style="226" customWidth="1"/>
    <col min="2" max="2" width="4.1640625" style="226" customWidth="1"/>
    <col min="3" max="3" width="7" style="227" bestFit="1" customWidth="1"/>
    <col min="4" max="4" width="255.83203125" style="226" bestFit="1" customWidth="1"/>
    <col min="5" max="5" width="31.5" style="226" bestFit="1" customWidth="1"/>
    <col min="6" max="6" width="50.5" style="226" bestFit="1" customWidth="1"/>
    <col min="7" max="16384" width="10.83203125" style="226"/>
  </cols>
  <sheetData>
    <row r="11" spans="3:6" ht="77" customHeight="1">
      <c r="C11" s="422" t="s">
        <v>534</v>
      </c>
      <c r="D11" s="423"/>
      <c r="E11" s="422"/>
      <c r="F11" s="423"/>
    </row>
    <row r="12" spans="3:6" ht="62" customHeight="1">
      <c r="C12" s="228" t="s">
        <v>981</v>
      </c>
      <c r="D12" s="229" t="s">
        <v>982</v>
      </c>
      <c r="E12" s="515" t="s">
        <v>1028</v>
      </c>
      <c r="F12" s="515" t="s">
        <v>1027</v>
      </c>
    </row>
    <row r="13" spans="3:6" ht="51">
      <c r="C13" s="230" t="s">
        <v>810</v>
      </c>
      <c r="D13" s="231" t="s">
        <v>811</v>
      </c>
      <c r="E13" s="501" t="s">
        <v>1066</v>
      </c>
      <c r="F13" s="501" t="s">
        <v>1011</v>
      </c>
    </row>
    <row r="14" spans="3:6" ht="51">
      <c r="C14" s="230" t="s">
        <v>812</v>
      </c>
      <c r="D14" s="231" t="s">
        <v>813</v>
      </c>
      <c r="E14" s="501" t="s">
        <v>1066</v>
      </c>
      <c r="F14" s="501" t="s">
        <v>1011</v>
      </c>
    </row>
    <row r="15" spans="3:6" ht="51">
      <c r="C15" s="230" t="s">
        <v>814</v>
      </c>
      <c r="D15" s="231" t="s">
        <v>815</v>
      </c>
      <c r="E15" s="501" t="s">
        <v>1066</v>
      </c>
      <c r="F15" s="501" t="s">
        <v>1011</v>
      </c>
    </row>
    <row r="16" spans="3:6" ht="44">
      <c r="C16" s="228" t="s">
        <v>983</v>
      </c>
      <c r="D16" s="229" t="s">
        <v>984</v>
      </c>
      <c r="E16" s="515" t="s">
        <v>1028</v>
      </c>
      <c r="F16" s="515" t="s">
        <v>1027</v>
      </c>
    </row>
    <row r="17" spans="3:6" ht="51">
      <c r="C17" s="230" t="s">
        <v>817</v>
      </c>
      <c r="D17" s="231" t="s">
        <v>818</v>
      </c>
      <c r="E17" s="501" t="s">
        <v>1066</v>
      </c>
      <c r="F17" s="501" t="s">
        <v>1011</v>
      </c>
    </row>
    <row r="18" spans="3:6" ht="51">
      <c r="C18" s="230" t="s">
        <v>819</v>
      </c>
      <c r="D18" s="231" t="s">
        <v>820</v>
      </c>
      <c r="E18" s="501" t="s">
        <v>1066</v>
      </c>
      <c r="F18" s="501" t="s">
        <v>1011</v>
      </c>
    </row>
    <row r="19" spans="3:6" ht="51">
      <c r="C19" s="230" t="s">
        <v>821</v>
      </c>
      <c r="D19" s="231" t="s">
        <v>822</v>
      </c>
      <c r="E19" s="501" t="s">
        <v>1066</v>
      </c>
      <c r="F19" s="501" t="s">
        <v>1011</v>
      </c>
    </row>
    <row r="20" spans="3:6" ht="51">
      <c r="C20" s="230" t="s">
        <v>823</v>
      </c>
      <c r="D20" s="231" t="s">
        <v>564</v>
      </c>
      <c r="E20" s="501" t="s">
        <v>1066</v>
      </c>
      <c r="F20" s="501" t="s">
        <v>1011</v>
      </c>
    </row>
    <row r="21" spans="3:6" ht="44">
      <c r="C21" s="228" t="s">
        <v>985</v>
      </c>
      <c r="D21" s="229" t="s">
        <v>986</v>
      </c>
      <c r="E21" s="515" t="s">
        <v>1028</v>
      </c>
      <c r="F21" s="515" t="s">
        <v>1027</v>
      </c>
    </row>
    <row r="22" spans="3:6" ht="51">
      <c r="C22" s="230" t="s">
        <v>825</v>
      </c>
      <c r="D22" s="231" t="s">
        <v>826</v>
      </c>
      <c r="E22" s="501" t="s">
        <v>1066</v>
      </c>
      <c r="F22" s="501" t="s">
        <v>1011</v>
      </c>
    </row>
    <row r="23" spans="3:6" ht="51">
      <c r="C23" s="230" t="s">
        <v>827</v>
      </c>
      <c r="D23" s="231" t="s">
        <v>828</v>
      </c>
      <c r="E23" s="501" t="s">
        <v>1066</v>
      </c>
      <c r="F23" s="501" t="s">
        <v>1011</v>
      </c>
    </row>
    <row r="24" spans="3:6" ht="51">
      <c r="C24" s="230" t="s">
        <v>829</v>
      </c>
      <c r="D24" s="231" t="s">
        <v>830</v>
      </c>
      <c r="E24" s="501" t="s">
        <v>1066</v>
      </c>
      <c r="F24" s="501" t="s">
        <v>1011</v>
      </c>
    </row>
    <row r="25" spans="3:6" ht="51">
      <c r="C25" s="230" t="s">
        <v>831</v>
      </c>
      <c r="D25" s="231" t="s">
        <v>832</v>
      </c>
      <c r="E25" s="501" t="s">
        <v>1066</v>
      </c>
      <c r="F25" s="501" t="s">
        <v>1011</v>
      </c>
    </row>
    <row r="26" spans="3:6" ht="44">
      <c r="C26" s="228" t="s">
        <v>987</v>
      </c>
      <c r="D26" s="229" t="s">
        <v>988</v>
      </c>
      <c r="E26" s="515" t="s">
        <v>1028</v>
      </c>
      <c r="F26" s="515" t="s">
        <v>1027</v>
      </c>
    </row>
    <row r="27" spans="3:6" ht="51">
      <c r="C27" s="230" t="s">
        <v>834</v>
      </c>
      <c r="D27" s="231" t="s">
        <v>835</v>
      </c>
      <c r="E27" s="501" t="s">
        <v>1066</v>
      </c>
      <c r="F27" s="501" t="s">
        <v>1011</v>
      </c>
    </row>
    <row r="28" spans="3:6" ht="51">
      <c r="C28" s="230" t="s">
        <v>836</v>
      </c>
      <c r="D28" s="231" t="s">
        <v>837</v>
      </c>
      <c r="E28" s="501" t="s">
        <v>1066</v>
      </c>
      <c r="F28" s="501" t="s">
        <v>1011</v>
      </c>
    </row>
    <row r="29" spans="3:6" ht="51">
      <c r="C29" s="230" t="s">
        <v>838</v>
      </c>
      <c r="D29" s="231" t="s">
        <v>839</v>
      </c>
      <c r="E29" s="501" t="s">
        <v>1066</v>
      </c>
      <c r="F29" s="501" t="s">
        <v>1011</v>
      </c>
    </row>
    <row r="30" spans="3:6" ht="21">
      <c r="C30" s="267"/>
      <c r="D30" s="232"/>
    </row>
    <row r="33" spans="3:4" ht="19">
      <c r="C33"/>
      <c r="D33"/>
    </row>
  </sheetData>
  <mergeCells count="2">
    <mergeCell ref="C11:D11"/>
    <mergeCell ref="E11:F11"/>
  </mergeCells>
  <pageMargins left="0.7" right="0.7" top="0.75" bottom="0.75" header="0.3" footer="0.3"/>
  <pageSetup paperSize="9" scale="2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24F40-F1A4-8341-ADB3-E921866721D8}">
  <dimension ref="C13:H67"/>
  <sheetViews>
    <sheetView showGridLines="0" topLeftCell="D3" zoomScale="90" zoomScaleNormal="110" workbookViewId="0">
      <selection activeCell="E14" sqref="E14:F14"/>
    </sheetView>
  </sheetViews>
  <sheetFormatPr baseColWidth="10" defaultColWidth="10.83203125" defaultRowHeight="16"/>
  <cols>
    <col min="1" max="1" width="2.6640625" style="226" customWidth="1"/>
    <col min="2" max="2" width="4.1640625" style="226" customWidth="1"/>
    <col min="3" max="3" width="47.5" style="227" bestFit="1" customWidth="1"/>
    <col min="4" max="4" width="225.5" style="226" bestFit="1" customWidth="1"/>
    <col min="5" max="5" width="29" style="226" bestFit="1" customWidth="1"/>
    <col min="6" max="6" width="51.6640625" style="226" bestFit="1" customWidth="1"/>
    <col min="7" max="7" width="10.83203125" style="226"/>
    <col min="8" max="8" width="15.6640625" style="226" bestFit="1" customWidth="1"/>
    <col min="9" max="16384" width="10.83203125" style="226"/>
  </cols>
  <sheetData>
    <row r="13" spans="3:6" ht="77" customHeight="1">
      <c r="C13" s="422" t="s">
        <v>534</v>
      </c>
      <c r="D13" s="423"/>
      <c r="E13" s="422"/>
      <c r="F13" s="423"/>
    </row>
    <row r="14" spans="3:6" ht="62" customHeight="1">
      <c r="C14" s="228" t="s">
        <v>991</v>
      </c>
      <c r="D14" s="229" t="s">
        <v>992</v>
      </c>
      <c r="E14" s="515" t="s">
        <v>1028</v>
      </c>
      <c r="F14" s="515" t="s">
        <v>1027</v>
      </c>
    </row>
    <row r="15" spans="3:6" ht="170">
      <c r="C15" s="272" t="s">
        <v>842</v>
      </c>
      <c r="D15" s="231" t="s">
        <v>843</v>
      </c>
      <c r="E15" s="501" t="s">
        <v>1067</v>
      </c>
      <c r="F15" s="501" t="s">
        <v>1017</v>
      </c>
    </row>
    <row r="16" spans="3:6" ht="34">
      <c r="C16" s="272" t="s">
        <v>844</v>
      </c>
      <c r="D16" s="231" t="s">
        <v>845</v>
      </c>
      <c r="E16" s="501" t="s">
        <v>1067</v>
      </c>
      <c r="F16" s="501" t="s">
        <v>1017</v>
      </c>
    </row>
    <row r="17" spans="3:6" ht="34">
      <c r="C17" s="272" t="s">
        <v>846</v>
      </c>
      <c r="D17" s="231" t="s">
        <v>847</v>
      </c>
      <c r="E17" s="501" t="s">
        <v>1068</v>
      </c>
      <c r="F17" s="501" t="s">
        <v>1017</v>
      </c>
    </row>
    <row r="18" spans="3:6" ht="34">
      <c r="C18" s="272" t="s">
        <v>848</v>
      </c>
      <c r="D18" s="231" t="s">
        <v>849</v>
      </c>
      <c r="E18" s="501" t="s">
        <v>1069</v>
      </c>
      <c r="F18" s="501" t="s">
        <v>1017</v>
      </c>
    </row>
    <row r="19" spans="3:6" ht="102">
      <c r="C19" s="272" t="s">
        <v>850</v>
      </c>
      <c r="D19" s="231" t="s">
        <v>989</v>
      </c>
      <c r="E19" s="501" t="s">
        <v>1018</v>
      </c>
      <c r="F19" s="501" t="s">
        <v>1019</v>
      </c>
    </row>
    <row r="20" spans="3:6" ht="34">
      <c r="C20" s="272" t="s">
        <v>852</v>
      </c>
      <c r="D20" s="231" t="s">
        <v>853</v>
      </c>
      <c r="E20" s="501" t="s">
        <v>1018</v>
      </c>
      <c r="F20" s="501" t="s">
        <v>1019</v>
      </c>
    </row>
    <row r="21" spans="3:6" ht="34">
      <c r="C21" s="272" t="s">
        <v>854</v>
      </c>
      <c r="D21" s="231" t="s">
        <v>855</v>
      </c>
      <c r="E21" s="501" t="s">
        <v>1018</v>
      </c>
      <c r="F21" s="501" t="s">
        <v>1019</v>
      </c>
    </row>
    <row r="22" spans="3:6" ht="44">
      <c r="C22" s="228" t="s">
        <v>993</v>
      </c>
      <c r="D22" s="229" t="s">
        <v>1020</v>
      </c>
      <c r="E22" s="515" t="s">
        <v>1028</v>
      </c>
      <c r="F22" s="515" t="s">
        <v>1027</v>
      </c>
    </row>
    <row r="23" spans="3:6" ht="34">
      <c r="C23" s="230" t="s">
        <v>857</v>
      </c>
      <c r="D23" s="231" t="s">
        <v>858</v>
      </c>
      <c r="E23" s="501" t="s">
        <v>1049</v>
      </c>
      <c r="F23" s="501" t="s">
        <v>1017</v>
      </c>
    </row>
    <row r="24" spans="3:6" ht="34">
      <c r="C24" s="230" t="s">
        <v>859</v>
      </c>
      <c r="D24" s="231" t="s">
        <v>860</v>
      </c>
      <c r="E24" s="501" t="s">
        <v>1049</v>
      </c>
      <c r="F24" s="501" t="s">
        <v>1017</v>
      </c>
    </row>
    <row r="25" spans="3:6" ht="34">
      <c r="C25" s="230" t="s">
        <v>861</v>
      </c>
      <c r="D25" s="231" t="s">
        <v>828</v>
      </c>
      <c r="E25" s="501" t="s">
        <v>1049</v>
      </c>
      <c r="F25" s="501" t="s">
        <v>1017</v>
      </c>
    </row>
    <row r="26" spans="3:6" ht="34">
      <c r="C26" s="272" t="s">
        <v>862</v>
      </c>
      <c r="D26" s="273" t="s">
        <v>863</v>
      </c>
      <c r="E26" s="501" t="s">
        <v>1070</v>
      </c>
      <c r="F26" s="501" t="s">
        <v>1017</v>
      </c>
    </row>
    <row r="27" spans="3:6" ht="66">
      <c r="C27" s="228" t="s">
        <v>994</v>
      </c>
      <c r="D27" s="229" t="s">
        <v>995</v>
      </c>
      <c r="E27" s="515" t="s">
        <v>1028</v>
      </c>
      <c r="F27" s="515" t="s">
        <v>1027</v>
      </c>
    </row>
    <row r="28" spans="3:6" ht="51">
      <c r="C28" s="272" t="s">
        <v>865</v>
      </c>
      <c r="D28" s="231" t="s">
        <v>866</v>
      </c>
      <c r="E28" s="501" t="s">
        <v>1013</v>
      </c>
      <c r="F28" s="501" t="s">
        <v>1014</v>
      </c>
    </row>
    <row r="29" spans="3:6" ht="68">
      <c r="C29" s="272" t="s">
        <v>867</v>
      </c>
      <c r="D29" s="231" t="s">
        <v>1021</v>
      </c>
      <c r="E29" s="501" t="s">
        <v>1067</v>
      </c>
      <c r="F29" s="501" t="s">
        <v>1017</v>
      </c>
    </row>
    <row r="30" spans="3:6" ht="34">
      <c r="C30" s="272" t="s">
        <v>869</v>
      </c>
      <c r="D30" s="231" t="s">
        <v>870</v>
      </c>
      <c r="E30" s="501" t="s">
        <v>1067</v>
      </c>
      <c r="F30" s="501" t="s">
        <v>1017</v>
      </c>
    </row>
    <row r="31" spans="3:6" ht="159" customHeight="1">
      <c r="C31" s="272" t="s">
        <v>871</v>
      </c>
      <c r="D31" s="231" t="s">
        <v>872</v>
      </c>
      <c r="E31" s="501" t="s">
        <v>1067</v>
      </c>
      <c r="F31" s="501" t="s">
        <v>1017</v>
      </c>
    </row>
    <row r="32" spans="3:6" ht="34">
      <c r="C32" s="272" t="s">
        <v>873</v>
      </c>
      <c r="D32" s="231" t="s">
        <v>874</v>
      </c>
      <c r="E32" s="501" t="s">
        <v>1067</v>
      </c>
      <c r="F32" s="501" t="s">
        <v>1017</v>
      </c>
    </row>
    <row r="33" spans="3:8" ht="34">
      <c r="C33" s="230" t="s">
        <v>875</v>
      </c>
      <c r="D33" s="231" t="s">
        <v>876</v>
      </c>
      <c r="E33" s="501" t="s">
        <v>1068</v>
      </c>
      <c r="F33" s="501" t="s">
        <v>1017</v>
      </c>
    </row>
    <row r="34" spans="3:8" ht="92" customHeight="1">
      <c r="C34" s="228" t="s">
        <v>996</v>
      </c>
      <c r="D34" s="229" t="s">
        <v>997</v>
      </c>
      <c r="E34" s="515" t="s">
        <v>1028</v>
      </c>
      <c r="F34" s="515" t="s">
        <v>1027</v>
      </c>
    </row>
    <row r="35" spans="3:8" ht="34">
      <c r="C35" s="272" t="s">
        <v>878</v>
      </c>
      <c r="D35" s="231" t="s">
        <v>879</v>
      </c>
      <c r="E35" s="501" t="s">
        <v>1041</v>
      </c>
      <c r="F35" s="501" t="s">
        <v>1017</v>
      </c>
    </row>
    <row r="36" spans="3:8" ht="34">
      <c r="C36" s="272" t="s">
        <v>880</v>
      </c>
      <c r="D36" s="231" t="s">
        <v>881</v>
      </c>
      <c r="E36" s="501" t="s">
        <v>1041</v>
      </c>
      <c r="F36" s="501" t="s">
        <v>1017</v>
      </c>
    </row>
    <row r="37" spans="3:8" ht="34">
      <c r="C37" s="272" t="s">
        <v>882</v>
      </c>
      <c r="D37" s="231" t="s">
        <v>883</v>
      </c>
      <c r="E37" s="501" t="s">
        <v>1041</v>
      </c>
      <c r="F37" s="501" t="s">
        <v>1017</v>
      </c>
    </row>
    <row r="38" spans="3:8" ht="34">
      <c r="C38" s="272" t="s">
        <v>884</v>
      </c>
      <c r="D38" s="231" t="s">
        <v>885</v>
      </c>
      <c r="E38" s="501" t="s">
        <v>1071</v>
      </c>
      <c r="F38" s="501" t="s">
        <v>1017</v>
      </c>
    </row>
    <row r="39" spans="3:8" ht="34">
      <c r="C39" s="272" t="s">
        <v>886</v>
      </c>
      <c r="D39" s="231" t="s">
        <v>887</v>
      </c>
      <c r="E39" s="501" t="s">
        <v>1072</v>
      </c>
      <c r="F39" s="501" t="s">
        <v>1017</v>
      </c>
    </row>
    <row r="40" spans="3:8" ht="34">
      <c r="C40" s="230" t="s">
        <v>888</v>
      </c>
      <c r="D40" s="231" t="s">
        <v>889</v>
      </c>
      <c r="E40" s="528" t="s">
        <v>1068</v>
      </c>
      <c r="F40" s="501" t="s">
        <v>1017</v>
      </c>
    </row>
    <row r="41" spans="3:8" ht="62" customHeight="1">
      <c r="C41" s="228" t="s">
        <v>998</v>
      </c>
      <c r="D41" s="229" t="s">
        <v>999</v>
      </c>
      <c r="E41" s="515" t="s">
        <v>1028</v>
      </c>
      <c r="F41" s="515" t="s">
        <v>1027</v>
      </c>
    </row>
    <row r="42" spans="3:8" ht="170">
      <c r="C42" s="272" t="s">
        <v>891</v>
      </c>
      <c r="D42" s="231" t="s">
        <v>892</v>
      </c>
      <c r="E42" s="501" t="s">
        <v>1022</v>
      </c>
      <c r="F42" s="501" t="s">
        <v>1023</v>
      </c>
    </row>
    <row r="43" spans="3:8" ht="170">
      <c r="C43" s="272" t="s">
        <v>893</v>
      </c>
      <c r="D43" s="231" t="s">
        <v>894</v>
      </c>
      <c r="E43" s="501" t="s">
        <v>1022</v>
      </c>
      <c r="F43" s="501" t="s">
        <v>1023</v>
      </c>
    </row>
    <row r="44" spans="3:8" ht="255">
      <c r="C44" s="272" t="s">
        <v>895</v>
      </c>
      <c r="D44" s="231" t="s">
        <v>896</v>
      </c>
      <c r="E44" s="501" t="s">
        <v>1024</v>
      </c>
      <c r="F44" s="501" t="s">
        <v>1023</v>
      </c>
    </row>
    <row r="45" spans="3:8" ht="255">
      <c r="C45" s="272" t="s">
        <v>897</v>
      </c>
      <c r="D45" s="231" t="s">
        <v>898</v>
      </c>
      <c r="E45" s="501" t="s">
        <v>1024</v>
      </c>
      <c r="F45" s="501" t="s">
        <v>1023</v>
      </c>
    </row>
    <row r="46" spans="3:8" ht="170">
      <c r="C46" s="272" t="s">
        <v>899</v>
      </c>
      <c r="D46" s="231" t="s">
        <v>900</v>
      </c>
      <c r="E46" s="501" t="s">
        <v>1022</v>
      </c>
      <c r="F46" s="501" t="s">
        <v>1023</v>
      </c>
    </row>
    <row r="47" spans="3:8" ht="170">
      <c r="C47" s="272" t="s">
        <v>901</v>
      </c>
      <c r="D47" s="231" t="s">
        <v>902</v>
      </c>
      <c r="E47" s="501" t="s">
        <v>1022</v>
      </c>
      <c r="F47" s="501" t="s">
        <v>1023</v>
      </c>
    </row>
    <row r="48" spans="3:8" ht="34">
      <c r="C48" s="272" t="s">
        <v>903</v>
      </c>
      <c r="D48" s="231" t="s">
        <v>904</v>
      </c>
      <c r="E48" s="501" t="s">
        <v>1071</v>
      </c>
      <c r="F48" s="501" t="s">
        <v>1017</v>
      </c>
      <c r="H48" s="268"/>
    </row>
    <row r="49" spans="3:8" ht="170">
      <c r="C49" s="272" t="s">
        <v>905</v>
      </c>
      <c r="D49" s="231" t="s">
        <v>906</v>
      </c>
      <c r="E49" s="501" t="s">
        <v>1022</v>
      </c>
      <c r="F49" s="501" t="s">
        <v>1023</v>
      </c>
      <c r="H49" s="268"/>
    </row>
    <row r="50" spans="3:8" ht="72" customHeight="1">
      <c r="C50" s="228" t="s">
        <v>1000</v>
      </c>
      <c r="D50" s="229" t="s">
        <v>1001</v>
      </c>
      <c r="E50" s="515" t="s">
        <v>1028</v>
      </c>
      <c r="F50" s="515" t="s">
        <v>1027</v>
      </c>
      <c r="H50" s="269"/>
    </row>
    <row r="51" spans="3:8" ht="51">
      <c r="C51" s="230" t="s">
        <v>908</v>
      </c>
      <c r="D51" s="231" t="s">
        <v>909</v>
      </c>
      <c r="E51" s="501" t="s">
        <v>1073</v>
      </c>
      <c r="F51" s="501" t="s">
        <v>1017</v>
      </c>
    </row>
    <row r="52" spans="3:8" ht="34">
      <c r="C52" s="230" t="s">
        <v>910</v>
      </c>
      <c r="D52" s="231" t="s">
        <v>911</v>
      </c>
      <c r="E52" s="501" t="s">
        <v>1073</v>
      </c>
      <c r="F52" s="501" t="s">
        <v>1017</v>
      </c>
      <c r="H52" s="269"/>
    </row>
    <row r="53" spans="3:8" ht="34">
      <c r="C53" s="230" t="s">
        <v>912</v>
      </c>
      <c r="D53" s="231" t="s">
        <v>913</v>
      </c>
      <c r="E53" s="501" t="s">
        <v>1068</v>
      </c>
      <c r="F53" s="501" t="s">
        <v>1017</v>
      </c>
    </row>
    <row r="54" spans="3:8" ht="72" customHeight="1">
      <c r="C54" s="228" t="s">
        <v>1003</v>
      </c>
      <c r="D54" s="229" t="s">
        <v>1002</v>
      </c>
      <c r="E54" s="515" t="s">
        <v>1028</v>
      </c>
      <c r="F54" s="515" t="s">
        <v>1027</v>
      </c>
    </row>
    <row r="55" spans="3:8" ht="34">
      <c r="C55" s="272" t="s">
        <v>915</v>
      </c>
      <c r="D55" s="231" t="s">
        <v>916</v>
      </c>
      <c r="E55" s="501" t="s">
        <v>1070</v>
      </c>
      <c r="F55" s="501" t="s">
        <v>1017</v>
      </c>
    </row>
    <row r="56" spans="3:8" ht="34">
      <c r="C56" s="272" t="s">
        <v>917</v>
      </c>
      <c r="D56" s="231" t="s">
        <v>918</v>
      </c>
      <c r="E56" s="501" t="s">
        <v>1070</v>
      </c>
      <c r="F56" s="501" t="s">
        <v>1017</v>
      </c>
    </row>
    <row r="57" spans="3:8" ht="34">
      <c r="C57" s="272" t="s">
        <v>919</v>
      </c>
      <c r="D57" s="273" t="s">
        <v>920</v>
      </c>
      <c r="E57" s="501" t="s">
        <v>1070</v>
      </c>
      <c r="F57" s="501" t="s">
        <v>1017</v>
      </c>
    </row>
    <row r="58" spans="3:8" ht="72" customHeight="1">
      <c r="C58" s="228" t="s">
        <v>1004</v>
      </c>
      <c r="D58" s="229" t="s">
        <v>1005</v>
      </c>
      <c r="E58" s="515" t="s">
        <v>1028</v>
      </c>
      <c r="F58" s="515" t="s">
        <v>1027</v>
      </c>
    </row>
    <row r="59" spans="3:8" ht="34">
      <c r="C59" s="272" t="s">
        <v>922</v>
      </c>
      <c r="D59" s="231" t="s">
        <v>923</v>
      </c>
      <c r="E59" s="501" t="s">
        <v>1036</v>
      </c>
      <c r="F59" s="501" t="s">
        <v>1017</v>
      </c>
    </row>
    <row r="60" spans="3:8" ht="34">
      <c r="C60" s="272" t="s">
        <v>924</v>
      </c>
      <c r="D60" s="231" t="s">
        <v>925</v>
      </c>
      <c r="E60" s="501" t="s">
        <v>1036</v>
      </c>
      <c r="F60" s="501" t="s">
        <v>1017</v>
      </c>
    </row>
    <row r="61" spans="3:8" ht="34">
      <c r="C61" s="272" t="s">
        <v>926</v>
      </c>
      <c r="D61" s="231" t="s">
        <v>927</v>
      </c>
      <c r="E61" s="501" t="s">
        <v>1036</v>
      </c>
      <c r="F61" s="501" t="s">
        <v>1017</v>
      </c>
    </row>
    <row r="62" spans="3:8" ht="34">
      <c r="C62" s="272" t="s">
        <v>928</v>
      </c>
      <c r="D62" s="231" t="s">
        <v>929</v>
      </c>
      <c r="E62" s="501" t="s">
        <v>1036</v>
      </c>
      <c r="F62" s="501" t="s">
        <v>1017</v>
      </c>
    </row>
    <row r="63" spans="3:8" ht="34">
      <c r="C63" s="272" t="s">
        <v>930</v>
      </c>
      <c r="D63" s="231" t="s">
        <v>931</v>
      </c>
      <c r="E63" s="501" t="s">
        <v>1036</v>
      </c>
      <c r="F63" s="501" t="s">
        <v>1017</v>
      </c>
    </row>
    <row r="64" spans="3:8" ht="21">
      <c r="C64" s="267"/>
      <c r="D64" s="232"/>
    </row>
    <row r="66" spans="3:4" ht="19">
      <c r="C66"/>
      <c r="D66"/>
    </row>
    <row r="67" spans="3:4" ht="19">
      <c r="C67"/>
      <c r="D67"/>
    </row>
  </sheetData>
  <mergeCells count="2">
    <mergeCell ref="C13:D13"/>
    <mergeCell ref="E13:F13"/>
  </mergeCells>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F3985-B2B2-A24C-B23B-EF91D01A448E}">
  <sheetPr>
    <tabColor rgb="FFFFC000"/>
  </sheetPr>
  <dimension ref="C13:F55"/>
  <sheetViews>
    <sheetView showGridLines="0" tabSelected="1" topLeftCell="A10" zoomScale="125" zoomScaleNormal="161" zoomScaleSheetLayoutView="109" workbookViewId="0">
      <selection activeCell="A10" sqref="A1:XFD1048576"/>
    </sheetView>
  </sheetViews>
  <sheetFormatPr baseColWidth="10" defaultColWidth="10.83203125" defaultRowHeight="16"/>
  <cols>
    <col min="1" max="1" width="2.6640625" style="226" customWidth="1"/>
    <col min="2" max="2" width="4.1640625" style="226" customWidth="1"/>
    <col min="3" max="3" width="5.6640625" style="227" bestFit="1" customWidth="1"/>
    <col min="4" max="4" width="254.1640625" style="226" customWidth="1"/>
    <col min="5" max="5" width="32.5" style="226" customWidth="1"/>
    <col min="6" max="6" width="51.6640625" style="226" bestFit="1" customWidth="1"/>
    <col min="7" max="16384" width="10.83203125" style="226"/>
  </cols>
  <sheetData>
    <row r="13" spans="3:6" ht="77" customHeight="1">
      <c r="C13" s="418" t="s">
        <v>534</v>
      </c>
      <c r="D13" s="419"/>
      <c r="E13" s="418"/>
      <c r="F13" s="419"/>
    </row>
    <row r="14" spans="3:6" ht="62" customHeight="1">
      <c r="C14" s="277" t="s">
        <v>960</v>
      </c>
      <c r="D14" s="278" t="s">
        <v>961</v>
      </c>
      <c r="E14" s="529" t="s">
        <v>1028</v>
      </c>
      <c r="F14" s="529" t="s">
        <v>1027</v>
      </c>
    </row>
    <row r="15" spans="3:6" ht="34">
      <c r="C15" s="280" t="s">
        <v>707</v>
      </c>
      <c r="D15" s="523" t="s">
        <v>708</v>
      </c>
      <c r="E15" s="527" t="s">
        <v>1013</v>
      </c>
      <c r="F15" s="527" t="s">
        <v>1014</v>
      </c>
    </row>
    <row r="16" spans="3:6" ht="34">
      <c r="C16" s="524" t="s">
        <v>709</v>
      </c>
      <c r="D16" s="525" t="s">
        <v>710</v>
      </c>
      <c r="E16" s="527" t="s">
        <v>1074</v>
      </c>
      <c r="F16" s="527" t="s">
        <v>1025</v>
      </c>
    </row>
    <row r="17" spans="3:6" ht="34">
      <c r="C17" s="280" t="s">
        <v>711</v>
      </c>
      <c r="D17" s="523" t="s">
        <v>712</v>
      </c>
      <c r="E17" s="527" t="s">
        <v>1074</v>
      </c>
      <c r="F17" s="527" t="s">
        <v>1025</v>
      </c>
    </row>
    <row r="18" spans="3:6" ht="34">
      <c r="C18" s="280" t="s">
        <v>713</v>
      </c>
      <c r="D18" s="523" t="s">
        <v>714</v>
      </c>
      <c r="E18" s="527" t="s">
        <v>1075</v>
      </c>
      <c r="F18" s="527" t="s">
        <v>1025</v>
      </c>
    </row>
    <row r="19" spans="3:6" ht="34">
      <c r="C19" s="280" t="s">
        <v>715</v>
      </c>
      <c r="D19" s="523" t="s">
        <v>716</v>
      </c>
      <c r="E19" s="527" t="s">
        <v>1075</v>
      </c>
      <c r="F19" s="527" t="s">
        <v>1025</v>
      </c>
    </row>
    <row r="20" spans="3:6" ht="34">
      <c r="C20" s="280" t="s">
        <v>717</v>
      </c>
      <c r="D20" s="523" t="s">
        <v>718</v>
      </c>
      <c r="E20" s="527" t="s">
        <v>1076</v>
      </c>
      <c r="F20" s="527" t="s">
        <v>1025</v>
      </c>
    </row>
    <row r="21" spans="3:6" ht="34">
      <c r="C21" s="280" t="s">
        <v>719</v>
      </c>
      <c r="D21" s="523" t="s">
        <v>720</v>
      </c>
      <c r="E21" s="527" t="s">
        <v>1076</v>
      </c>
      <c r="F21" s="527" t="s">
        <v>1025</v>
      </c>
    </row>
    <row r="22" spans="3:6" ht="85">
      <c r="C22" s="524" t="s">
        <v>721</v>
      </c>
      <c r="D22" s="525" t="s">
        <v>722</v>
      </c>
      <c r="E22" s="527" t="s">
        <v>1077</v>
      </c>
      <c r="F22" s="527" t="s">
        <v>1025</v>
      </c>
    </row>
    <row r="23" spans="3:6" ht="34">
      <c r="C23" s="280" t="s">
        <v>723</v>
      </c>
      <c r="D23" s="523" t="s">
        <v>724</v>
      </c>
      <c r="E23" s="527" t="s">
        <v>1077</v>
      </c>
      <c r="F23" s="527" t="s">
        <v>1025</v>
      </c>
    </row>
    <row r="24" spans="3:6" ht="34">
      <c r="C24" s="280" t="s">
        <v>725</v>
      </c>
      <c r="D24" s="523" t="s">
        <v>564</v>
      </c>
      <c r="E24" s="527" t="s">
        <v>1077</v>
      </c>
      <c r="F24" s="527" t="s">
        <v>1025</v>
      </c>
    </row>
    <row r="25" spans="3:6" ht="17">
      <c r="C25" s="280" t="s">
        <v>726</v>
      </c>
      <c r="D25" s="523" t="s">
        <v>727</v>
      </c>
      <c r="E25" s="527" t="s">
        <v>1026</v>
      </c>
      <c r="F25" s="527" t="s">
        <v>1026</v>
      </c>
    </row>
    <row r="26" spans="3:6" ht="22">
      <c r="C26" s="277" t="s">
        <v>963</v>
      </c>
      <c r="D26" s="278" t="s">
        <v>962</v>
      </c>
      <c r="E26" s="529" t="s">
        <v>1028</v>
      </c>
      <c r="F26" s="529" t="s">
        <v>1027</v>
      </c>
    </row>
    <row r="27" spans="3:6" ht="34">
      <c r="C27" s="280" t="s">
        <v>729</v>
      </c>
      <c r="D27" s="523" t="s">
        <v>730</v>
      </c>
      <c r="E27" s="527" t="s">
        <v>1078</v>
      </c>
      <c r="F27" s="527" t="s">
        <v>1025</v>
      </c>
    </row>
    <row r="28" spans="3:6" ht="34">
      <c r="C28" s="280" t="s">
        <v>731</v>
      </c>
      <c r="D28" s="523" t="s">
        <v>732</v>
      </c>
      <c r="E28" s="527" t="s">
        <v>1078</v>
      </c>
      <c r="F28" s="527" t="s">
        <v>1025</v>
      </c>
    </row>
    <row r="29" spans="3:6" ht="34">
      <c r="C29" s="280" t="s">
        <v>733</v>
      </c>
      <c r="D29" s="523" t="s">
        <v>564</v>
      </c>
      <c r="E29" s="527" t="s">
        <v>1078</v>
      </c>
      <c r="F29" s="527" t="s">
        <v>1025</v>
      </c>
    </row>
    <row r="30" spans="3:6" ht="22">
      <c r="C30" s="277" t="s">
        <v>965</v>
      </c>
      <c r="D30" s="278" t="s">
        <v>964</v>
      </c>
      <c r="E30" s="529" t="s">
        <v>1028</v>
      </c>
      <c r="F30" s="529" t="s">
        <v>1027</v>
      </c>
    </row>
    <row r="31" spans="3:6" ht="34">
      <c r="C31" s="280" t="s">
        <v>735</v>
      </c>
      <c r="D31" s="523" t="s">
        <v>736</v>
      </c>
      <c r="E31" s="527" t="s">
        <v>1079</v>
      </c>
      <c r="F31" s="527" t="s">
        <v>1025</v>
      </c>
    </row>
    <row r="32" spans="3:6" ht="34">
      <c r="C32" s="280" t="s">
        <v>737</v>
      </c>
      <c r="D32" s="523" t="s">
        <v>738</v>
      </c>
      <c r="E32" s="527" t="s">
        <v>1079</v>
      </c>
      <c r="F32" s="527" t="s">
        <v>1025</v>
      </c>
    </row>
    <row r="33" spans="3:6" ht="34">
      <c r="C33" s="280" t="s">
        <v>739</v>
      </c>
      <c r="D33" s="523" t="s">
        <v>564</v>
      </c>
      <c r="E33" s="527" t="s">
        <v>1079</v>
      </c>
      <c r="F33" s="527" t="s">
        <v>1025</v>
      </c>
    </row>
    <row r="34" spans="3:6" ht="22">
      <c r="C34" s="277" t="s">
        <v>966</v>
      </c>
      <c r="D34" s="278" t="s">
        <v>967</v>
      </c>
      <c r="E34" s="529" t="s">
        <v>1028</v>
      </c>
      <c r="F34" s="529" t="s">
        <v>1027</v>
      </c>
    </row>
    <row r="35" spans="3:6" ht="51">
      <c r="C35" s="524" t="s">
        <v>741</v>
      </c>
      <c r="D35" s="525" t="s">
        <v>742</v>
      </c>
      <c r="E35" s="527" t="s">
        <v>1080</v>
      </c>
      <c r="F35" s="527" t="s">
        <v>1025</v>
      </c>
    </row>
    <row r="36" spans="3:6" ht="34">
      <c r="C36" s="280" t="s">
        <v>743</v>
      </c>
      <c r="D36" s="523" t="s">
        <v>744</v>
      </c>
      <c r="E36" s="527" t="s">
        <v>1080</v>
      </c>
      <c r="F36" s="527" t="s">
        <v>1025</v>
      </c>
    </row>
    <row r="37" spans="3:6" ht="34">
      <c r="C37" s="280" t="s">
        <v>745</v>
      </c>
      <c r="D37" s="523" t="s">
        <v>746</v>
      </c>
      <c r="E37" s="527" t="s">
        <v>1081</v>
      </c>
      <c r="F37" s="527" t="s">
        <v>1025</v>
      </c>
    </row>
    <row r="38" spans="3:6" ht="34">
      <c r="C38" s="280" t="s">
        <v>747</v>
      </c>
      <c r="D38" s="523" t="s">
        <v>748</v>
      </c>
      <c r="E38" s="527" t="s">
        <v>1082</v>
      </c>
      <c r="F38" s="527" t="s">
        <v>1025</v>
      </c>
    </row>
    <row r="39" spans="3:6" ht="34">
      <c r="C39" s="280" t="s">
        <v>749</v>
      </c>
      <c r="D39" s="523" t="s">
        <v>564</v>
      </c>
      <c r="E39" s="527" t="s">
        <v>1082</v>
      </c>
      <c r="F39" s="527" t="s">
        <v>1025</v>
      </c>
    </row>
    <row r="40" spans="3:6" ht="34">
      <c r="C40" s="280" t="s">
        <v>750</v>
      </c>
      <c r="D40" s="523" t="s">
        <v>751</v>
      </c>
      <c r="E40" s="527" t="s">
        <v>1080</v>
      </c>
      <c r="F40" s="527" t="s">
        <v>1025</v>
      </c>
    </row>
    <row r="41" spans="3:6" ht="17">
      <c r="C41" s="280" t="s">
        <v>752</v>
      </c>
      <c r="D41" s="523" t="s">
        <v>753</v>
      </c>
      <c r="E41" s="527" t="s">
        <v>1026</v>
      </c>
      <c r="F41" s="527" t="s">
        <v>1026</v>
      </c>
    </row>
    <row r="42" spans="3:6" ht="22">
      <c r="C42" s="277" t="s">
        <v>968</v>
      </c>
      <c r="D42" s="278" t="s">
        <v>969</v>
      </c>
      <c r="E42" s="529" t="s">
        <v>1028</v>
      </c>
      <c r="F42" s="529" t="s">
        <v>1027</v>
      </c>
    </row>
    <row r="43" spans="3:6" ht="34">
      <c r="C43" s="524" t="s">
        <v>755</v>
      </c>
      <c r="D43" s="525" t="s">
        <v>1006</v>
      </c>
      <c r="E43" s="527" t="s">
        <v>1083</v>
      </c>
      <c r="F43" s="527" t="s">
        <v>1025</v>
      </c>
    </row>
    <row r="44" spans="3:6" ht="34">
      <c r="C44" s="280" t="s">
        <v>757</v>
      </c>
      <c r="D44" s="523" t="s">
        <v>758</v>
      </c>
      <c r="E44" s="527" t="s">
        <v>1083</v>
      </c>
      <c r="F44" s="527" t="s">
        <v>1025</v>
      </c>
    </row>
    <row r="45" spans="3:6" ht="34">
      <c r="C45" s="280" t="s">
        <v>759</v>
      </c>
      <c r="D45" s="523" t="s">
        <v>564</v>
      </c>
      <c r="E45" s="527" t="s">
        <v>1083</v>
      </c>
      <c r="F45" s="527" t="s">
        <v>1025</v>
      </c>
    </row>
    <row r="46" spans="3:6" ht="34">
      <c r="C46" s="280" t="s">
        <v>760</v>
      </c>
      <c r="D46" s="523" t="s">
        <v>761</v>
      </c>
      <c r="E46" s="527" t="s">
        <v>1083</v>
      </c>
      <c r="F46" s="527" t="s">
        <v>1025</v>
      </c>
    </row>
    <row r="47" spans="3:6" ht="22">
      <c r="C47" s="277" t="s">
        <v>970</v>
      </c>
      <c r="D47" s="278" t="s">
        <v>971</v>
      </c>
      <c r="E47" s="529" t="s">
        <v>1028</v>
      </c>
      <c r="F47" s="529" t="s">
        <v>1027</v>
      </c>
    </row>
    <row r="48" spans="3:6" ht="34">
      <c r="C48" s="280" t="s">
        <v>763</v>
      </c>
      <c r="D48" s="523" t="s">
        <v>764</v>
      </c>
      <c r="E48" s="527" t="s">
        <v>1084</v>
      </c>
      <c r="F48" s="527" t="s">
        <v>1025</v>
      </c>
    </row>
    <row r="49" spans="3:6" ht="34">
      <c r="C49" s="280" t="s">
        <v>765</v>
      </c>
      <c r="D49" s="523" t="s">
        <v>766</v>
      </c>
      <c r="E49" s="527" t="s">
        <v>1084</v>
      </c>
      <c r="F49" s="527" t="s">
        <v>1025</v>
      </c>
    </row>
    <row r="50" spans="3:6" ht="34">
      <c r="C50" s="280" t="s">
        <v>767</v>
      </c>
      <c r="D50" s="523" t="s">
        <v>768</v>
      </c>
      <c r="E50" s="527" t="s">
        <v>1084</v>
      </c>
      <c r="F50" s="527" t="s">
        <v>1025</v>
      </c>
    </row>
    <row r="51" spans="3:6" ht="21">
      <c r="C51" s="267"/>
      <c r="D51" s="232"/>
    </row>
    <row r="54" spans="3:6" ht="19">
      <c r="C54"/>
      <c r="D54"/>
    </row>
    <row r="55" spans="3:6" ht="19">
      <c r="C55"/>
      <c r="D55"/>
    </row>
  </sheetData>
  <mergeCells count="2">
    <mergeCell ref="C13:D13"/>
    <mergeCell ref="E13:F13"/>
  </mergeCells>
  <pageMargins left="0.7" right="0.7" top="0.75" bottom="0.75" header="0.3" footer="0.3"/>
  <pageSetup paperSize="9" scale="28" fitToHeight="8" orientation="landscape"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41BA2-CB69-3F41-AA77-B666965064B8}">
  <dimension ref="A1:AQ218"/>
  <sheetViews>
    <sheetView topLeftCell="A204" workbookViewId="0">
      <selection activeCell="C210" sqref="C210:C214"/>
    </sheetView>
  </sheetViews>
  <sheetFormatPr baseColWidth="10" defaultColWidth="7.33203125" defaultRowHeight="16"/>
  <cols>
    <col min="1" max="1" width="1" style="265" customWidth="1"/>
    <col min="2" max="2" width="4.5" style="236" customWidth="1"/>
    <col min="3" max="3" width="30" style="234" customWidth="1"/>
    <col min="4" max="4" width="5.33203125" style="235" customWidth="1"/>
    <col min="5" max="5" width="119.6640625" style="233" customWidth="1"/>
    <col min="6" max="6" width="3.33203125" style="236" customWidth="1"/>
    <col min="7" max="7" width="6.5" style="235" customWidth="1"/>
    <col min="8" max="8" width="39.33203125" style="235" customWidth="1"/>
    <col min="9" max="9" width="37" style="236" customWidth="1"/>
    <col min="10" max="16384" width="7.33203125" style="236"/>
  </cols>
  <sheetData>
    <row r="1" spans="1:9" s="233" customFormat="1" ht="10" customHeight="1" thickBot="1">
      <c r="C1" s="234"/>
      <c r="D1" s="235"/>
      <c r="G1" s="235"/>
      <c r="H1" s="235"/>
    </row>
    <row r="2" spans="1:9" ht="17" thickBot="1">
      <c r="A2" s="236"/>
      <c r="B2" s="427" t="s">
        <v>535</v>
      </c>
      <c r="C2" s="428"/>
      <c r="D2" s="452" t="s">
        <v>536</v>
      </c>
      <c r="E2" s="453"/>
      <c r="G2" s="237" t="s">
        <v>537</v>
      </c>
      <c r="H2" s="237" t="s">
        <v>538</v>
      </c>
    </row>
    <row r="3" spans="1:9" ht="71" customHeight="1">
      <c r="A3" s="236"/>
      <c r="B3" s="458"/>
      <c r="C3" s="446" t="s">
        <v>539</v>
      </c>
      <c r="D3" s="238" t="s">
        <v>463</v>
      </c>
      <c r="E3" s="239" t="s">
        <v>464</v>
      </c>
      <c r="G3" s="240" t="s">
        <v>97</v>
      </c>
      <c r="H3" s="241" t="s">
        <v>540</v>
      </c>
    </row>
    <row r="4" spans="1:9" ht="34">
      <c r="A4" s="236"/>
      <c r="B4" s="459"/>
      <c r="C4" s="447"/>
      <c r="D4" s="242" t="s">
        <v>465</v>
      </c>
      <c r="E4" s="243" t="s">
        <v>466</v>
      </c>
    </row>
    <row r="5" spans="1:9" ht="34">
      <c r="A5" s="236"/>
      <c r="B5" s="459"/>
      <c r="C5" s="447"/>
      <c r="D5" s="242" t="s">
        <v>467</v>
      </c>
      <c r="E5" s="244" t="s">
        <v>468</v>
      </c>
      <c r="G5" s="240" t="s">
        <v>97</v>
      </c>
      <c r="H5" s="241" t="s">
        <v>541</v>
      </c>
    </row>
    <row r="6" spans="1:9" ht="46" customHeight="1">
      <c r="A6" s="236"/>
      <c r="B6" s="459"/>
      <c r="C6" s="447"/>
      <c r="D6" s="242" t="s">
        <v>469</v>
      </c>
      <c r="E6" s="244" t="s">
        <v>470</v>
      </c>
      <c r="G6" s="240" t="s">
        <v>97</v>
      </c>
      <c r="H6" s="241" t="s">
        <v>542</v>
      </c>
      <c r="I6" s="240" t="s">
        <v>543</v>
      </c>
    </row>
    <row r="7" spans="1:9" ht="43" customHeight="1">
      <c r="A7" s="236"/>
      <c r="B7" s="459"/>
      <c r="C7" s="447"/>
      <c r="D7" s="242" t="s">
        <v>471</v>
      </c>
      <c r="E7" s="244" t="s">
        <v>472</v>
      </c>
      <c r="G7" s="240" t="s">
        <v>97</v>
      </c>
      <c r="H7" s="241" t="s">
        <v>544</v>
      </c>
    </row>
    <row r="8" spans="1:9" ht="45" customHeight="1">
      <c r="A8" s="236"/>
      <c r="B8" s="459"/>
      <c r="C8" s="447"/>
      <c r="D8" s="242" t="s">
        <v>473</v>
      </c>
      <c r="E8" s="244" t="s">
        <v>474</v>
      </c>
      <c r="G8" s="240" t="s">
        <v>97</v>
      </c>
      <c r="H8" s="241" t="s">
        <v>542</v>
      </c>
      <c r="I8" s="240" t="s">
        <v>543</v>
      </c>
    </row>
    <row r="9" spans="1:9" ht="37" customHeight="1">
      <c r="A9" s="236"/>
      <c r="B9" s="459"/>
      <c r="C9" s="447"/>
      <c r="D9" s="242" t="s">
        <v>475</v>
      </c>
      <c r="E9" s="244" t="s">
        <v>476</v>
      </c>
    </row>
    <row r="10" spans="1:9" ht="33" customHeight="1" thickBot="1">
      <c r="A10" s="236"/>
      <c r="B10" s="459"/>
      <c r="C10" s="448"/>
      <c r="D10" s="245" t="s">
        <v>477</v>
      </c>
      <c r="E10" s="246" t="s">
        <v>478</v>
      </c>
    </row>
    <row r="11" spans="1:9" ht="57" customHeight="1">
      <c r="A11" s="236"/>
      <c r="B11" s="459"/>
      <c r="C11" s="446" t="s">
        <v>545</v>
      </c>
      <c r="D11" s="247" t="s">
        <v>479</v>
      </c>
      <c r="E11" s="248" t="s">
        <v>480</v>
      </c>
      <c r="G11" s="240" t="s">
        <v>97</v>
      </c>
      <c r="H11" s="241" t="s">
        <v>546</v>
      </c>
    </row>
    <row r="12" spans="1:9" ht="38" customHeight="1">
      <c r="A12" s="236"/>
      <c r="B12" s="459"/>
      <c r="C12" s="447"/>
      <c r="D12" s="242" t="s">
        <v>481</v>
      </c>
      <c r="E12" s="244" t="s">
        <v>482</v>
      </c>
    </row>
    <row r="13" spans="1:9" ht="66" customHeight="1">
      <c r="A13" s="236"/>
      <c r="B13" s="459"/>
      <c r="C13" s="447"/>
      <c r="D13" s="242" t="s">
        <v>483</v>
      </c>
      <c r="E13" s="244" t="s">
        <v>484</v>
      </c>
      <c r="G13" s="240" t="s">
        <v>97</v>
      </c>
      <c r="H13" s="241" t="s">
        <v>547</v>
      </c>
    </row>
    <row r="14" spans="1:9" ht="52" customHeight="1">
      <c r="A14" s="236"/>
      <c r="B14" s="459"/>
      <c r="C14" s="447"/>
      <c r="D14" s="242" t="s">
        <v>485</v>
      </c>
      <c r="E14" s="244" t="s">
        <v>486</v>
      </c>
    </row>
    <row r="15" spans="1:9" ht="42" customHeight="1" thickBot="1">
      <c r="A15" s="236"/>
      <c r="B15" s="459"/>
      <c r="C15" s="448"/>
      <c r="D15" s="242" t="s">
        <v>487</v>
      </c>
      <c r="E15" s="244" t="s">
        <v>488</v>
      </c>
    </row>
    <row r="16" spans="1:9" ht="55" customHeight="1">
      <c r="A16" s="236"/>
      <c r="B16" s="459"/>
      <c r="C16" s="446" t="s">
        <v>548</v>
      </c>
      <c r="D16" s="238" t="s">
        <v>489</v>
      </c>
      <c r="E16" s="239" t="s">
        <v>490</v>
      </c>
      <c r="G16" s="240" t="s">
        <v>97</v>
      </c>
      <c r="H16" s="241" t="s">
        <v>549</v>
      </c>
    </row>
    <row r="17" spans="1:8" ht="48" customHeight="1">
      <c r="A17" s="236"/>
      <c r="B17" s="459"/>
      <c r="C17" s="447"/>
      <c r="D17" s="242" t="s">
        <v>491</v>
      </c>
      <c r="E17" s="244" t="s">
        <v>492</v>
      </c>
    </row>
    <row r="18" spans="1:8" ht="80" customHeight="1">
      <c r="A18" s="236"/>
      <c r="B18" s="459"/>
      <c r="C18" s="447"/>
      <c r="D18" s="242" t="s">
        <v>493</v>
      </c>
      <c r="E18" s="244" t="s">
        <v>494</v>
      </c>
    </row>
    <row r="19" spans="1:8" ht="32" customHeight="1" thickBot="1">
      <c r="A19" s="236"/>
      <c r="B19" s="459"/>
      <c r="C19" s="448"/>
      <c r="D19" s="242" t="s">
        <v>495</v>
      </c>
      <c r="E19" s="244" t="s">
        <v>496</v>
      </c>
    </row>
    <row r="20" spans="1:8" ht="52" customHeight="1">
      <c r="A20" s="236"/>
      <c r="B20" s="459"/>
      <c r="C20" s="424" t="s">
        <v>550</v>
      </c>
      <c r="D20" s="238" t="s">
        <v>497</v>
      </c>
      <c r="E20" s="239" t="s">
        <v>498</v>
      </c>
      <c r="G20" s="240" t="s">
        <v>97</v>
      </c>
      <c r="H20" s="241" t="s">
        <v>551</v>
      </c>
    </row>
    <row r="21" spans="1:8" ht="49" customHeight="1">
      <c r="A21" s="236"/>
      <c r="B21" s="459"/>
      <c r="C21" s="425"/>
      <c r="D21" s="242" t="s">
        <v>499</v>
      </c>
      <c r="E21" s="244" t="s">
        <v>500</v>
      </c>
      <c r="G21" s="240" t="s">
        <v>97</v>
      </c>
      <c r="H21" s="241" t="s">
        <v>552</v>
      </c>
    </row>
    <row r="22" spans="1:8" ht="43" customHeight="1">
      <c r="A22" s="236"/>
      <c r="B22" s="459"/>
      <c r="C22" s="425"/>
      <c r="D22" s="242" t="s">
        <v>501</v>
      </c>
      <c r="E22" s="244" t="s">
        <v>502</v>
      </c>
      <c r="G22" s="249" t="s">
        <v>553</v>
      </c>
      <c r="H22" s="250"/>
    </row>
    <row r="23" spans="1:8" ht="47" customHeight="1">
      <c r="A23" s="236"/>
      <c r="B23" s="459"/>
      <c r="C23" s="425"/>
      <c r="D23" s="242" t="s">
        <v>503</v>
      </c>
      <c r="E23" s="244" t="s">
        <v>504</v>
      </c>
    </row>
    <row r="24" spans="1:8" ht="50" customHeight="1">
      <c r="A24" s="236"/>
      <c r="B24" s="459"/>
      <c r="C24" s="425"/>
      <c r="D24" s="242" t="s">
        <v>505</v>
      </c>
      <c r="E24" s="244" t="s">
        <v>506</v>
      </c>
    </row>
    <row r="25" spans="1:8" ht="45" customHeight="1">
      <c r="A25" s="236"/>
      <c r="B25" s="459"/>
      <c r="C25" s="425"/>
      <c r="D25" s="242" t="s">
        <v>507</v>
      </c>
      <c r="E25" s="244" t="s">
        <v>508</v>
      </c>
      <c r="G25" s="240" t="s">
        <v>97</v>
      </c>
      <c r="H25" s="241" t="s">
        <v>554</v>
      </c>
    </row>
    <row r="26" spans="1:8" ht="54" customHeight="1">
      <c r="A26" s="236"/>
      <c r="B26" s="459"/>
      <c r="C26" s="425"/>
      <c r="D26" s="242" t="s">
        <v>509</v>
      </c>
      <c r="E26" s="244" t="s">
        <v>510</v>
      </c>
    </row>
    <row r="27" spans="1:8" ht="38" customHeight="1" thickBot="1">
      <c r="A27" s="236"/>
      <c r="B27" s="459"/>
      <c r="C27" s="425"/>
      <c r="D27" s="242" t="s">
        <v>511</v>
      </c>
      <c r="E27" s="244" t="s">
        <v>512</v>
      </c>
    </row>
    <row r="28" spans="1:8" ht="64" customHeight="1">
      <c r="A28" s="236"/>
      <c r="B28" s="459"/>
      <c r="C28" s="424" t="s">
        <v>555</v>
      </c>
      <c r="D28" s="238" t="s">
        <v>513</v>
      </c>
      <c r="E28" s="239" t="s">
        <v>514</v>
      </c>
      <c r="G28" s="240" t="s">
        <v>97</v>
      </c>
      <c r="H28" s="241"/>
    </row>
    <row r="29" spans="1:8" ht="66" customHeight="1">
      <c r="A29" s="236"/>
      <c r="B29" s="459"/>
      <c r="C29" s="425"/>
      <c r="D29" s="242" t="s">
        <v>515</v>
      </c>
      <c r="E29" s="244" t="s">
        <v>516</v>
      </c>
      <c r="G29" s="249" t="s">
        <v>97</v>
      </c>
      <c r="H29" s="250" t="s">
        <v>556</v>
      </c>
    </row>
    <row r="30" spans="1:8" ht="51" customHeight="1">
      <c r="A30" s="236"/>
      <c r="B30" s="459"/>
      <c r="C30" s="425"/>
      <c r="D30" s="242" t="s">
        <v>517</v>
      </c>
      <c r="E30" s="244" t="s">
        <v>518</v>
      </c>
    </row>
    <row r="31" spans="1:8" ht="31" customHeight="1" thickBot="1">
      <c r="A31" s="236"/>
      <c r="B31" s="460"/>
      <c r="C31" s="426"/>
      <c r="D31" s="245" t="s">
        <v>519</v>
      </c>
      <c r="E31" s="246" t="s">
        <v>520</v>
      </c>
    </row>
    <row r="32" spans="1:8" ht="33" customHeight="1" thickBot="1">
      <c r="A32" s="236"/>
    </row>
    <row r="33" spans="1:43" ht="17" thickBot="1">
      <c r="A33" s="236"/>
      <c r="B33" s="427" t="s">
        <v>557</v>
      </c>
      <c r="C33" s="428"/>
      <c r="D33" s="452" t="s">
        <v>536</v>
      </c>
      <c r="E33" s="453"/>
    </row>
    <row r="34" spans="1:43" s="251" customFormat="1" ht="46" customHeight="1">
      <c r="A34" s="233"/>
      <c r="B34" s="431"/>
      <c r="C34" s="424" t="s">
        <v>558</v>
      </c>
      <c r="D34" s="238" t="s">
        <v>559</v>
      </c>
      <c r="E34" s="239" t="s">
        <v>560</v>
      </c>
      <c r="F34" s="233"/>
      <c r="G34" s="240" t="s">
        <v>97</v>
      </c>
      <c r="H34" s="241" t="s">
        <v>540</v>
      </c>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3"/>
      <c r="AL34" s="233"/>
      <c r="AM34" s="233"/>
      <c r="AN34" s="233"/>
      <c r="AO34" s="233"/>
      <c r="AP34" s="233"/>
      <c r="AQ34" s="233"/>
    </row>
    <row r="35" spans="1:43" s="251" customFormat="1" ht="47" customHeight="1">
      <c r="A35" s="233"/>
      <c r="B35" s="432"/>
      <c r="C35" s="425"/>
      <c r="D35" s="242" t="s">
        <v>561</v>
      </c>
      <c r="E35" s="244" t="s">
        <v>562</v>
      </c>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row>
    <row r="36" spans="1:43" s="251" customFormat="1" ht="48" customHeight="1">
      <c r="A36" s="233"/>
      <c r="B36" s="432"/>
      <c r="C36" s="425"/>
      <c r="D36" s="242" t="s">
        <v>563</v>
      </c>
      <c r="E36" s="244" t="s">
        <v>564</v>
      </c>
      <c r="F36" s="233"/>
      <c r="G36" s="240" t="s">
        <v>97</v>
      </c>
      <c r="H36" s="241" t="s">
        <v>551</v>
      </c>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row>
    <row r="37" spans="1:43" s="251" customFormat="1" ht="42" customHeight="1" thickBot="1">
      <c r="A37" s="233"/>
      <c r="B37" s="432"/>
      <c r="C37" s="426"/>
      <c r="D37" s="245" t="s">
        <v>565</v>
      </c>
      <c r="E37" s="246" t="s">
        <v>566</v>
      </c>
      <c r="F37" s="233"/>
      <c r="G37" s="235"/>
      <c r="H37" s="235"/>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233"/>
      <c r="AM37" s="233"/>
      <c r="AN37" s="233"/>
      <c r="AO37" s="233"/>
      <c r="AP37" s="233"/>
      <c r="AQ37" s="233"/>
    </row>
    <row r="38" spans="1:43" s="251" customFormat="1" ht="136">
      <c r="A38" s="233"/>
      <c r="B38" s="432"/>
      <c r="C38" s="454" t="s">
        <v>567</v>
      </c>
      <c r="D38" s="247" t="s">
        <v>568</v>
      </c>
      <c r="E38" s="248" t="s">
        <v>569</v>
      </c>
      <c r="F38" s="233"/>
      <c r="G38" s="240" t="s">
        <v>97</v>
      </c>
      <c r="H38" s="241" t="s">
        <v>570</v>
      </c>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3"/>
      <c r="AL38" s="233"/>
      <c r="AM38" s="233"/>
      <c r="AN38" s="233"/>
      <c r="AO38" s="233"/>
      <c r="AP38" s="233"/>
      <c r="AQ38" s="233"/>
    </row>
    <row r="39" spans="1:43" s="251" customFormat="1" ht="34">
      <c r="A39" s="233"/>
      <c r="B39" s="432"/>
      <c r="C39" s="425"/>
      <c r="D39" s="242" t="s">
        <v>571</v>
      </c>
      <c r="E39" s="244" t="s">
        <v>564</v>
      </c>
      <c r="F39" s="233"/>
      <c r="G39" s="235"/>
      <c r="H39" s="235"/>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row>
    <row r="40" spans="1:43" s="251" customFormat="1" ht="187">
      <c r="A40" s="233"/>
      <c r="B40" s="432"/>
      <c r="C40" s="425"/>
      <c r="D40" s="242" t="s">
        <v>572</v>
      </c>
      <c r="E40" s="244" t="s">
        <v>573</v>
      </c>
      <c r="F40" s="233"/>
      <c r="G40" s="240" t="s">
        <v>97</v>
      </c>
      <c r="H40" s="241" t="s">
        <v>574</v>
      </c>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row>
    <row r="41" spans="1:43" s="251" customFormat="1" ht="34">
      <c r="A41" s="233"/>
      <c r="B41" s="432"/>
      <c r="C41" s="425"/>
      <c r="D41" s="242" t="s">
        <v>575</v>
      </c>
      <c r="E41" s="244" t="s">
        <v>576</v>
      </c>
      <c r="F41" s="233"/>
      <c r="G41" s="235"/>
      <c r="H41" s="235"/>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row>
    <row r="42" spans="1:43" s="251" customFormat="1" ht="89" customHeight="1" thickBot="1">
      <c r="A42" s="233"/>
      <c r="B42" s="432"/>
      <c r="C42" s="425"/>
      <c r="D42" s="242" t="s">
        <v>577</v>
      </c>
      <c r="E42" s="244" t="s">
        <v>578</v>
      </c>
      <c r="F42" s="233"/>
      <c r="G42" s="240" t="s">
        <v>97</v>
      </c>
      <c r="H42" s="241" t="s">
        <v>579</v>
      </c>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row>
    <row r="43" spans="1:43" s="251" customFormat="1" ht="40" customHeight="1">
      <c r="A43" s="233"/>
      <c r="B43" s="432"/>
      <c r="C43" s="424" t="s">
        <v>580</v>
      </c>
      <c r="D43" s="238" t="s">
        <v>581</v>
      </c>
      <c r="E43" s="239" t="s">
        <v>582</v>
      </c>
      <c r="F43" s="233"/>
      <c r="G43" s="240" t="s">
        <v>97</v>
      </c>
      <c r="H43" s="241" t="s">
        <v>583</v>
      </c>
      <c r="I43" s="233"/>
      <c r="J43" s="233"/>
      <c r="K43" s="233"/>
      <c r="L43" s="233"/>
      <c r="M43" s="233"/>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row>
    <row r="44" spans="1:43" s="251" customFormat="1" ht="37" customHeight="1">
      <c r="A44" s="233"/>
      <c r="B44" s="432"/>
      <c r="C44" s="425"/>
      <c r="D44" s="242" t="s">
        <v>584</v>
      </c>
      <c r="E44" s="244" t="s">
        <v>564</v>
      </c>
      <c r="F44" s="233"/>
      <c r="G44" s="240" t="s">
        <v>97</v>
      </c>
      <c r="H44" s="241" t="s">
        <v>551</v>
      </c>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row>
    <row r="45" spans="1:43" s="251" customFormat="1" ht="37" customHeight="1">
      <c r="A45" s="233"/>
      <c r="B45" s="432"/>
      <c r="C45" s="425"/>
      <c r="D45" s="242" t="s">
        <v>585</v>
      </c>
      <c r="E45" s="244" t="s">
        <v>586</v>
      </c>
      <c r="F45" s="233"/>
      <c r="G45" s="235"/>
      <c r="H45" s="235"/>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row>
    <row r="46" spans="1:43" s="251" customFormat="1" ht="70" customHeight="1">
      <c r="A46" s="233"/>
      <c r="B46" s="432"/>
      <c r="C46" s="425"/>
      <c r="D46" s="242" t="s">
        <v>587</v>
      </c>
      <c r="E46" s="244" t="s">
        <v>588</v>
      </c>
      <c r="F46" s="233"/>
      <c r="G46" s="240" t="s">
        <v>97</v>
      </c>
      <c r="H46" s="241" t="s">
        <v>589</v>
      </c>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row>
    <row r="47" spans="1:43" s="251" customFormat="1" ht="38" customHeight="1" thickBot="1">
      <c r="A47" s="233"/>
      <c r="B47" s="432"/>
      <c r="C47" s="425"/>
      <c r="D47" s="242" t="s">
        <v>590</v>
      </c>
      <c r="E47" s="244" t="s">
        <v>591</v>
      </c>
      <c r="F47" s="233"/>
      <c r="G47" s="235"/>
      <c r="H47" s="235"/>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row>
    <row r="48" spans="1:43" s="251" customFormat="1" ht="82" customHeight="1">
      <c r="A48" s="233"/>
      <c r="B48" s="432"/>
      <c r="C48" s="424" t="s">
        <v>592</v>
      </c>
      <c r="D48" s="238" t="s">
        <v>593</v>
      </c>
      <c r="E48" s="239" t="s">
        <v>594</v>
      </c>
      <c r="F48" s="233"/>
      <c r="G48" s="235"/>
      <c r="H48" s="235"/>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row>
    <row r="49" spans="1:43" s="251" customFormat="1" ht="66" customHeight="1">
      <c r="A49" s="233"/>
      <c r="B49" s="432"/>
      <c r="C49" s="425"/>
      <c r="D49" s="242" t="s">
        <v>595</v>
      </c>
      <c r="E49" s="244" t="s">
        <v>596</v>
      </c>
      <c r="F49" s="233"/>
      <c r="G49" s="240" t="s">
        <v>97</v>
      </c>
      <c r="H49" s="241" t="s">
        <v>597</v>
      </c>
      <c r="I49" s="233"/>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row>
    <row r="50" spans="1:43" s="251" customFormat="1" ht="63" customHeight="1">
      <c r="A50" s="233"/>
      <c r="B50" s="432"/>
      <c r="C50" s="425"/>
      <c r="D50" s="242" t="s">
        <v>598</v>
      </c>
      <c r="E50" s="244" t="s">
        <v>599</v>
      </c>
      <c r="F50" s="233"/>
      <c r="G50" s="252" t="s">
        <v>97</v>
      </c>
      <c r="H50" s="253" t="s">
        <v>600</v>
      </c>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c r="AH50" s="233"/>
      <c r="AI50" s="233"/>
      <c r="AJ50" s="233"/>
      <c r="AK50" s="233"/>
      <c r="AL50" s="233"/>
      <c r="AM50" s="233"/>
      <c r="AN50" s="233"/>
      <c r="AO50" s="233"/>
      <c r="AP50" s="233"/>
      <c r="AQ50" s="233"/>
    </row>
    <row r="51" spans="1:43" s="251" customFormat="1" ht="34" customHeight="1">
      <c r="A51" s="233"/>
      <c r="B51" s="432"/>
      <c r="C51" s="425"/>
      <c r="D51" s="242" t="s">
        <v>601</v>
      </c>
      <c r="E51" s="244" t="s">
        <v>602</v>
      </c>
      <c r="F51" s="233"/>
      <c r="G51" s="235"/>
      <c r="H51" s="235"/>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3"/>
      <c r="AO51" s="233"/>
      <c r="AP51" s="233"/>
      <c r="AQ51" s="233"/>
    </row>
    <row r="52" spans="1:43" s="251" customFormat="1" ht="37" customHeight="1">
      <c r="A52" s="233"/>
      <c r="B52" s="432"/>
      <c r="C52" s="425"/>
      <c r="D52" s="242" t="s">
        <v>603</v>
      </c>
      <c r="E52" s="244" t="s">
        <v>564</v>
      </c>
      <c r="F52" s="233"/>
      <c r="G52" s="235"/>
      <c r="H52" s="235"/>
      <c r="I52" s="233"/>
      <c r="J52" s="233"/>
      <c r="K52" s="233"/>
      <c r="L52" s="233"/>
      <c r="M52" s="233"/>
      <c r="N52" s="233"/>
      <c r="O52" s="233"/>
      <c r="P52" s="233"/>
      <c r="Q52" s="233"/>
      <c r="R52" s="233"/>
      <c r="S52" s="233"/>
      <c r="T52" s="233"/>
      <c r="U52" s="233"/>
      <c r="V52" s="233"/>
      <c r="W52" s="233"/>
      <c r="X52" s="233"/>
      <c r="Y52" s="233"/>
      <c r="Z52" s="233"/>
      <c r="AA52" s="233"/>
      <c r="AB52" s="233"/>
      <c r="AC52" s="233"/>
      <c r="AD52" s="233"/>
      <c r="AE52" s="233"/>
      <c r="AF52" s="233"/>
      <c r="AG52" s="233"/>
      <c r="AH52" s="233"/>
      <c r="AI52" s="233"/>
      <c r="AJ52" s="233"/>
      <c r="AK52" s="233"/>
      <c r="AL52" s="233"/>
      <c r="AM52" s="233"/>
      <c r="AN52" s="233"/>
      <c r="AO52" s="233"/>
      <c r="AP52" s="233"/>
      <c r="AQ52" s="233"/>
    </row>
    <row r="53" spans="1:43" s="251" customFormat="1" ht="76" customHeight="1">
      <c r="A53" s="233"/>
      <c r="B53" s="432"/>
      <c r="C53" s="425"/>
      <c r="D53" s="242" t="s">
        <v>604</v>
      </c>
      <c r="E53" s="244" t="s">
        <v>605</v>
      </c>
      <c r="F53" s="233"/>
      <c r="G53" s="252" t="s">
        <v>97</v>
      </c>
      <c r="H53" s="253" t="s">
        <v>600</v>
      </c>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row>
    <row r="54" spans="1:43" s="251" customFormat="1" ht="27" customHeight="1" thickBot="1">
      <c r="A54" s="233"/>
      <c r="B54" s="432"/>
      <c r="C54" s="425"/>
      <c r="D54" s="242" t="s">
        <v>606</v>
      </c>
      <c r="E54" s="244" t="s">
        <v>607</v>
      </c>
      <c r="F54" s="233"/>
      <c r="G54" s="235"/>
      <c r="H54" s="235"/>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3"/>
      <c r="AQ54" s="233"/>
    </row>
    <row r="55" spans="1:43" s="251" customFormat="1" ht="87" customHeight="1">
      <c r="A55" s="233"/>
      <c r="B55" s="432"/>
      <c r="C55" s="424" t="s">
        <v>608</v>
      </c>
      <c r="D55" s="238" t="s">
        <v>609</v>
      </c>
      <c r="E55" s="239" t="s">
        <v>610</v>
      </c>
      <c r="F55" s="233"/>
      <c r="G55" s="240" t="s">
        <v>97</v>
      </c>
      <c r="H55" s="241" t="s">
        <v>579</v>
      </c>
      <c r="I55" s="241" t="s">
        <v>611</v>
      </c>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row>
    <row r="56" spans="1:43" s="251" customFormat="1" ht="52" customHeight="1">
      <c r="A56" s="233"/>
      <c r="B56" s="432"/>
      <c r="C56" s="425"/>
      <c r="D56" s="242" t="s">
        <v>612</v>
      </c>
      <c r="E56" s="244" t="s">
        <v>613</v>
      </c>
      <c r="F56" s="233"/>
      <c r="G56" s="235"/>
      <c r="H56" s="235"/>
      <c r="I56" s="233"/>
      <c r="J56" s="233"/>
      <c r="K56" s="233"/>
      <c r="L56" s="233"/>
      <c r="M56" s="233"/>
      <c r="N56" s="233"/>
      <c r="O56" s="233"/>
      <c r="P56" s="233"/>
      <c r="Q56" s="233"/>
      <c r="R56" s="233"/>
      <c r="S56" s="233"/>
      <c r="T56" s="233"/>
      <c r="U56" s="233"/>
      <c r="V56" s="233"/>
      <c r="W56" s="233"/>
      <c r="X56" s="233"/>
      <c r="Y56" s="233"/>
      <c r="Z56" s="233"/>
      <c r="AA56" s="233"/>
      <c r="AB56" s="233"/>
      <c r="AC56" s="233"/>
      <c r="AD56" s="233"/>
      <c r="AE56" s="233"/>
      <c r="AF56" s="233"/>
      <c r="AG56" s="233"/>
      <c r="AH56" s="233"/>
      <c r="AI56" s="233"/>
      <c r="AJ56" s="233"/>
      <c r="AK56" s="233"/>
      <c r="AL56" s="233"/>
      <c r="AM56" s="233"/>
      <c r="AN56" s="233"/>
      <c r="AO56" s="233"/>
      <c r="AP56" s="233"/>
      <c r="AQ56" s="233"/>
    </row>
    <row r="57" spans="1:43" s="251" customFormat="1" ht="44" customHeight="1">
      <c r="A57" s="233"/>
      <c r="B57" s="432"/>
      <c r="C57" s="425"/>
      <c r="D57" s="242" t="s">
        <v>614</v>
      </c>
      <c r="E57" s="244" t="s">
        <v>564</v>
      </c>
      <c r="F57" s="233"/>
      <c r="G57" s="235"/>
      <c r="H57" s="235"/>
      <c r="I57" s="233"/>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row>
    <row r="58" spans="1:43" s="251" customFormat="1" ht="80" customHeight="1" thickBot="1">
      <c r="A58" s="233"/>
      <c r="B58" s="432"/>
      <c r="C58" s="425"/>
      <c r="D58" s="242" t="s">
        <v>615</v>
      </c>
      <c r="E58" s="244" t="s">
        <v>616</v>
      </c>
      <c r="F58" s="233"/>
      <c r="G58" s="240" t="s">
        <v>97</v>
      </c>
      <c r="H58" s="241" t="s">
        <v>579</v>
      </c>
      <c r="I58" s="241" t="s">
        <v>611</v>
      </c>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row>
    <row r="59" spans="1:43" s="251" customFormat="1" ht="90" customHeight="1">
      <c r="A59" s="233"/>
      <c r="B59" s="432"/>
      <c r="C59" s="424" t="s">
        <v>617</v>
      </c>
      <c r="D59" s="238" t="s">
        <v>618</v>
      </c>
      <c r="E59" s="239" t="s">
        <v>619</v>
      </c>
      <c r="F59" s="233"/>
      <c r="G59" s="240" t="s">
        <v>97</v>
      </c>
      <c r="H59" s="241" t="s">
        <v>579</v>
      </c>
      <c r="I59" s="254" t="s">
        <v>620</v>
      </c>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233"/>
      <c r="AJ59" s="233"/>
      <c r="AK59" s="233"/>
      <c r="AL59" s="233"/>
      <c r="AM59" s="233"/>
      <c r="AN59" s="233"/>
      <c r="AO59" s="233"/>
      <c r="AP59" s="233"/>
      <c r="AQ59" s="233"/>
    </row>
    <row r="60" spans="1:43" s="251" customFormat="1" ht="40" customHeight="1">
      <c r="A60" s="233"/>
      <c r="B60" s="432"/>
      <c r="C60" s="425"/>
      <c r="D60" s="242" t="s">
        <v>621</v>
      </c>
      <c r="E60" s="244" t="s">
        <v>622</v>
      </c>
      <c r="F60" s="233"/>
      <c r="G60" s="235"/>
      <c r="H60" s="235"/>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row>
    <row r="61" spans="1:43" s="251" customFormat="1" ht="40" customHeight="1">
      <c r="A61" s="233"/>
      <c r="B61" s="432"/>
      <c r="C61" s="425"/>
      <c r="D61" s="242" t="s">
        <v>623</v>
      </c>
      <c r="E61" s="244" t="s">
        <v>564</v>
      </c>
      <c r="F61" s="233"/>
      <c r="G61" s="235"/>
      <c r="H61" s="235"/>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row>
    <row r="62" spans="1:43" s="251" customFormat="1" ht="87" customHeight="1" thickBot="1">
      <c r="A62" s="233"/>
      <c r="B62" s="432"/>
      <c r="C62" s="425"/>
      <c r="D62" s="242" t="s">
        <v>624</v>
      </c>
      <c r="E62" s="244" t="s">
        <v>625</v>
      </c>
      <c r="F62" s="233"/>
      <c r="G62" s="240" t="s">
        <v>97</v>
      </c>
      <c r="H62" s="241" t="s">
        <v>579</v>
      </c>
      <c r="I62" s="254" t="s">
        <v>620</v>
      </c>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row>
    <row r="63" spans="1:43" s="251" customFormat="1" ht="83" customHeight="1">
      <c r="A63" s="233"/>
      <c r="B63" s="432"/>
      <c r="C63" s="455" t="s">
        <v>626</v>
      </c>
      <c r="D63" s="238" t="s">
        <v>627</v>
      </c>
      <c r="E63" s="239" t="s">
        <v>628</v>
      </c>
      <c r="F63" s="233"/>
      <c r="G63" s="240" t="s">
        <v>97</v>
      </c>
      <c r="H63" s="241" t="s">
        <v>579</v>
      </c>
      <c r="I63" s="254"/>
      <c r="J63" s="233"/>
      <c r="K63" s="233"/>
      <c r="L63" s="233"/>
      <c r="M63" s="233"/>
      <c r="N63" s="233"/>
      <c r="O63" s="233"/>
      <c r="P63" s="233"/>
      <c r="Q63" s="233"/>
      <c r="R63" s="233"/>
      <c r="S63" s="233"/>
      <c r="T63" s="233"/>
      <c r="U63" s="233"/>
      <c r="V63" s="233"/>
      <c r="W63" s="233"/>
      <c r="X63" s="233"/>
      <c r="Y63" s="233"/>
      <c r="Z63" s="233"/>
      <c r="AA63" s="233"/>
      <c r="AB63" s="233"/>
      <c r="AC63" s="233"/>
      <c r="AD63" s="233"/>
      <c r="AE63" s="233"/>
      <c r="AF63" s="233"/>
      <c r="AG63" s="233"/>
      <c r="AH63" s="233"/>
      <c r="AI63" s="233"/>
      <c r="AJ63" s="233"/>
      <c r="AK63" s="233"/>
      <c r="AL63" s="233"/>
      <c r="AM63" s="233"/>
      <c r="AN63" s="233"/>
      <c r="AO63" s="233"/>
      <c r="AP63" s="233"/>
      <c r="AQ63" s="233"/>
    </row>
    <row r="64" spans="1:43" s="251" customFormat="1" ht="112" customHeight="1">
      <c r="A64" s="233"/>
      <c r="B64" s="432"/>
      <c r="C64" s="456"/>
      <c r="D64" s="242" t="s">
        <v>629</v>
      </c>
      <c r="E64" s="244" t="s">
        <v>630</v>
      </c>
      <c r="F64" s="233"/>
      <c r="G64" s="240" t="s">
        <v>97</v>
      </c>
      <c r="H64" s="241" t="s">
        <v>579</v>
      </c>
      <c r="I64" s="254" t="s">
        <v>631</v>
      </c>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row>
    <row r="65" spans="1:43" s="251" customFormat="1" ht="57" customHeight="1">
      <c r="A65" s="233"/>
      <c r="B65" s="432"/>
      <c r="C65" s="456"/>
      <c r="D65" s="242" t="s">
        <v>632</v>
      </c>
      <c r="E65" s="244" t="s">
        <v>633</v>
      </c>
      <c r="F65" s="233"/>
      <c r="G65" s="235"/>
      <c r="H65" s="235"/>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row>
    <row r="66" spans="1:43" ht="47" customHeight="1">
      <c r="A66" s="236"/>
      <c r="B66" s="432"/>
      <c r="C66" s="456"/>
      <c r="D66" s="255" t="s">
        <v>634</v>
      </c>
      <c r="E66" s="256" t="s">
        <v>564</v>
      </c>
    </row>
    <row r="67" spans="1:43" ht="45" customHeight="1" thickBot="1">
      <c r="A67" s="236"/>
      <c r="B67" s="433"/>
      <c r="C67" s="457"/>
      <c r="D67" s="245" t="s">
        <v>635</v>
      </c>
      <c r="E67" s="246" t="s">
        <v>636</v>
      </c>
    </row>
    <row r="68" spans="1:43" ht="33" customHeight="1" thickBot="1">
      <c r="A68" s="236"/>
    </row>
    <row r="69" spans="1:43" ht="17" thickBot="1">
      <c r="A69" s="236"/>
      <c r="B69" s="427" t="s">
        <v>531</v>
      </c>
      <c r="C69" s="436"/>
      <c r="D69" s="445" t="s">
        <v>536</v>
      </c>
      <c r="E69" s="430"/>
    </row>
    <row r="70" spans="1:43" ht="192" customHeight="1">
      <c r="A70" s="236"/>
      <c r="B70" s="449"/>
      <c r="C70" s="424" t="s">
        <v>637</v>
      </c>
      <c r="D70" s="238" t="s">
        <v>638</v>
      </c>
      <c r="E70" s="239" t="s">
        <v>639</v>
      </c>
      <c r="G70" s="240" t="s">
        <v>97</v>
      </c>
      <c r="H70" s="241" t="s">
        <v>540</v>
      </c>
    </row>
    <row r="71" spans="1:43" ht="33" customHeight="1">
      <c r="A71" s="236"/>
      <c r="B71" s="450"/>
      <c r="C71" s="425"/>
      <c r="D71" s="242" t="s">
        <v>640</v>
      </c>
      <c r="E71" s="244" t="s">
        <v>641</v>
      </c>
    </row>
    <row r="72" spans="1:43" ht="275" customHeight="1">
      <c r="A72" s="236"/>
      <c r="B72" s="450"/>
      <c r="C72" s="425"/>
      <c r="D72" s="242" t="s">
        <v>642</v>
      </c>
      <c r="E72" s="244" t="s">
        <v>643</v>
      </c>
      <c r="G72" s="240" t="s">
        <v>97</v>
      </c>
      <c r="H72" s="257" t="s">
        <v>644</v>
      </c>
    </row>
    <row r="73" spans="1:43" ht="43" customHeight="1">
      <c r="A73" s="236"/>
      <c r="B73" s="450"/>
      <c r="C73" s="425"/>
      <c r="D73" s="242" t="s">
        <v>645</v>
      </c>
      <c r="E73" s="244" t="s">
        <v>646</v>
      </c>
      <c r="G73" s="240" t="s">
        <v>97</v>
      </c>
      <c r="H73" s="240" t="s">
        <v>647</v>
      </c>
    </row>
    <row r="74" spans="1:43" ht="47" customHeight="1">
      <c r="A74" s="236"/>
      <c r="B74" s="450"/>
      <c r="C74" s="425"/>
      <c r="D74" s="242" t="s">
        <v>648</v>
      </c>
      <c r="E74" s="244" t="s">
        <v>649</v>
      </c>
      <c r="G74" s="240" t="s">
        <v>97</v>
      </c>
      <c r="H74" s="257" t="s">
        <v>650</v>
      </c>
    </row>
    <row r="75" spans="1:43" ht="45" customHeight="1">
      <c r="A75" s="236"/>
      <c r="B75" s="450"/>
      <c r="C75" s="425"/>
      <c r="D75" s="242" t="s">
        <v>651</v>
      </c>
      <c r="E75" s="244" t="s">
        <v>652</v>
      </c>
      <c r="G75" s="240" t="s">
        <v>97</v>
      </c>
      <c r="H75" s="258" t="s">
        <v>647</v>
      </c>
    </row>
    <row r="76" spans="1:43" ht="40" customHeight="1">
      <c r="A76" s="236"/>
      <c r="B76" s="450"/>
      <c r="C76" s="425"/>
      <c r="D76" s="242" t="s">
        <v>653</v>
      </c>
      <c r="E76" s="244" t="s">
        <v>654</v>
      </c>
      <c r="G76" s="240" t="s">
        <v>97</v>
      </c>
      <c r="H76" s="258" t="s">
        <v>647</v>
      </c>
    </row>
    <row r="77" spans="1:43" ht="44" customHeight="1">
      <c r="A77" s="236"/>
      <c r="B77" s="450"/>
      <c r="C77" s="425"/>
      <c r="D77" s="242" t="s">
        <v>655</v>
      </c>
      <c r="E77" s="244" t="s">
        <v>564</v>
      </c>
    </row>
    <row r="78" spans="1:43" ht="33" customHeight="1" thickBot="1">
      <c r="A78" s="236"/>
      <c r="B78" s="450"/>
      <c r="C78" s="425"/>
      <c r="D78" s="242" t="s">
        <v>656</v>
      </c>
      <c r="E78" s="244" t="s">
        <v>657</v>
      </c>
    </row>
    <row r="79" spans="1:43" ht="225" customHeight="1">
      <c r="A79" s="236"/>
      <c r="B79" s="450"/>
      <c r="C79" s="424" t="s">
        <v>658</v>
      </c>
      <c r="D79" s="238" t="s">
        <v>659</v>
      </c>
      <c r="E79" s="239" t="s">
        <v>660</v>
      </c>
      <c r="G79" s="240" t="s">
        <v>97</v>
      </c>
      <c r="H79" s="241" t="s">
        <v>540</v>
      </c>
    </row>
    <row r="80" spans="1:43" ht="30" customHeight="1">
      <c r="A80" s="236"/>
      <c r="B80" s="450"/>
      <c r="C80" s="425"/>
      <c r="D80" s="242" t="s">
        <v>532</v>
      </c>
      <c r="E80" s="244" t="s">
        <v>533</v>
      </c>
    </row>
    <row r="81" spans="1:8" ht="52" customHeight="1">
      <c r="A81" s="236"/>
      <c r="B81" s="450"/>
      <c r="C81" s="425"/>
      <c r="D81" s="242" t="s">
        <v>661</v>
      </c>
      <c r="E81" s="244" t="s">
        <v>564</v>
      </c>
    </row>
    <row r="82" spans="1:8" ht="94" customHeight="1">
      <c r="A82" s="236"/>
      <c r="B82" s="450"/>
      <c r="C82" s="425"/>
      <c r="D82" s="242" t="s">
        <v>662</v>
      </c>
      <c r="E82" s="244" t="s">
        <v>663</v>
      </c>
      <c r="G82" s="240" t="s">
        <v>97</v>
      </c>
      <c r="H82" s="257" t="s">
        <v>664</v>
      </c>
    </row>
    <row r="83" spans="1:8" ht="63" customHeight="1">
      <c r="A83" s="236"/>
      <c r="B83" s="450"/>
      <c r="C83" s="425"/>
      <c r="D83" s="242" t="s">
        <v>665</v>
      </c>
      <c r="E83" s="244" t="s">
        <v>666</v>
      </c>
      <c r="G83" s="240" t="s">
        <v>97</v>
      </c>
      <c r="H83" s="257" t="s">
        <v>647</v>
      </c>
    </row>
    <row r="84" spans="1:8" ht="36" customHeight="1" thickBot="1">
      <c r="A84" s="236"/>
      <c r="B84" s="450"/>
      <c r="C84" s="425"/>
      <c r="D84" s="242" t="s">
        <v>667</v>
      </c>
      <c r="E84" s="244" t="s">
        <v>668</v>
      </c>
    </row>
    <row r="85" spans="1:8" ht="74" customHeight="1">
      <c r="A85" s="236"/>
      <c r="B85" s="450"/>
      <c r="C85" s="424" t="s">
        <v>669</v>
      </c>
      <c r="D85" s="238" t="s">
        <v>670</v>
      </c>
      <c r="E85" s="239" t="s">
        <v>671</v>
      </c>
      <c r="G85" s="240" t="s">
        <v>97</v>
      </c>
      <c r="H85" s="257" t="s">
        <v>647</v>
      </c>
    </row>
    <row r="86" spans="1:8" ht="79" customHeight="1">
      <c r="A86" s="236"/>
      <c r="B86" s="450"/>
      <c r="C86" s="425"/>
      <c r="D86" s="242" t="s">
        <v>672</v>
      </c>
      <c r="E86" s="244" t="s">
        <v>673</v>
      </c>
      <c r="G86" s="240" t="s">
        <v>97</v>
      </c>
      <c r="H86" s="257" t="s">
        <v>647</v>
      </c>
    </row>
    <row r="87" spans="1:8" ht="79" customHeight="1">
      <c r="A87" s="236"/>
      <c r="B87" s="450"/>
      <c r="C87" s="425"/>
      <c r="D87" s="242" t="s">
        <v>674</v>
      </c>
      <c r="E87" s="244" t="s">
        <v>675</v>
      </c>
      <c r="G87" s="240" t="s">
        <v>97</v>
      </c>
      <c r="H87" s="257" t="s">
        <v>647</v>
      </c>
    </row>
    <row r="88" spans="1:8" ht="59" customHeight="1">
      <c r="A88" s="236"/>
      <c r="B88" s="450"/>
      <c r="C88" s="425"/>
      <c r="D88" s="242" t="s">
        <v>676</v>
      </c>
      <c r="E88" s="244" t="s">
        <v>677</v>
      </c>
      <c r="G88" s="240" t="s">
        <v>97</v>
      </c>
      <c r="H88" s="257" t="s">
        <v>678</v>
      </c>
    </row>
    <row r="89" spans="1:8" ht="50" customHeight="1">
      <c r="A89" s="236"/>
      <c r="B89" s="450"/>
      <c r="C89" s="425"/>
      <c r="D89" s="242" t="s">
        <v>679</v>
      </c>
      <c r="E89" s="244" t="s">
        <v>680</v>
      </c>
    </row>
    <row r="90" spans="1:8" ht="43" customHeight="1">
      <c r="A90" s="236"/>
      <c r="B90" s="450"/>
      <c r="C90" s="425"/>
      <c r="D90" s="242" t="s">
        <v>681</v>
      </c>
      <c r="E90" s="244" t="s">
        <v>564</v>
      </c>
      <c r="G90" s="240" t="s">
        <v>97</v>
      </c>
      <c r="H90" s="241" t="s">
        <v>551</v>
      </c>
    </row>
    <row r="91" spans="1:8" ht="39" customHeight="1" thickBot="1">
      <c r="A91" s="236"/>
      <c r="B91" s="450"/>
      <c r="C91" s="425"/>
      <c r="D91" s="242" t="s">
        <v>682</v>
      </c>
      <c r="E91" s="244" t="s">
        <v>683</v>
      </c>
    </row>
    <row r="92" spans="1:8" ht="74" customHeight="1">
      <c r="A92" s="236"/>
      <c r="B92" s="450"/>
      <c r="C92" s="424" t="s">
        <v>684</v>
      </c>
      <c r="D92" s="238" t="s">
        <v>685</v>
      </c>
      <c r="E92" s="239" t="s">
        <v>686</v>
      </c>
      <c r="G92" s="240" t="s">
        <v>97</v>
      </c>
      <c r="H92" s="257" t="s">
        <v>687</v>
      </c>
    </row>
    <row r="93" spans="1:8" ht="71" customHeight="1">
      <c r="A93" s="236"/>
      <c r="B93" s="450"/>
      <c r="C93" s="425"/>
      <c r="D93" s="242" t="s">
        <v>688</v>
      </c>
      <c r="E93" s="244" t="s">
        <v>689</v>
      </c>
      <c r="G93" s="240" t="s">
        <v>97</v>
      </c>
      <c r="H93" s="257" t="s">
        <v>690</v>
      </c>
    </row>
    <row r="94" spans="1:8" ht="59" customHeight="1" thickBot="1">
      <c r="A94" s="236"/>
      <c r="B94" s="450"/>
      <c r="C94" s="425"/>
      <c r="D94" s="242" t="s">
        <v>691</v>
      </c>
      <c r="E94" s="244" t="s">
        <v>564</v>
      </c>
    </row>
    <row r="95" spans="1:8" ht="53" customHeight="1">
      <c r="A95" s="236"/>
      <c r="B95" s="450"/>
      <c r="C95" s="424" t="s">
        <v>692</v>
      </c>
      <c r="D95" s="238" t="s">
        <v>693</v>
      </c>
      <c r="E95" s="239" t="s">
        <v>694</v>
      </c>
      <c r="G95" s="240" t="s">
        <v>97</v>
      </c>
      <c r="H95" s="257" t="s">
        <v>678</v>
      </c>
    </row>
    <row r="96" spans="1:8" ht="53" customHeight="1">
      <c r="A96" s="236"/>
      <c r="B96" s="450"/>
      <c r="C96" s="425"/>
      <c r="D96" s="242" t="s">
        <v>695</v>
      </c>
      <c r="E96" s="244" t="s">
        <v>696</v>
      </c>
    </row>
    <row r="97" spans="1:8" ht="53" customHeight="1">
      <c r="A97" s="236"/>
      <c r="B97" s="450"/>
      <c r="C97" s="425"/>
      <c r="D97" s="242" t="s">
        <v>697</v>
      </c>
      <c r="E97" s="244" t="s">
        <v>564</v>
      </c>
      <c r="G97" s="240" t="s">
        <v>97</v>
      </c>
      <c r="H97" s="241" t="s">
        <v>551</v>
      </c>
    </row>
    <row r="98" spans="1:8" ht="53" customHeight="1" thickBot="1">
      <c r="A98" s="236"/>
      <c r="B98" s="450"/>
      <c r="C98" s="425"/>
      <c r="D98" s="242" t="s">
        <v>698</v>
      </c>
      <c r="E98" s="244" t="s">
        <v>683</v>
      </c>
    </row>
    <row r="99" spans="1:8" ht="120" thickBot="1">
      <c r="A99" s="236"/>
      <c r="B99" s="450"/>
      <c r="C99" s="259" t="s">
        <v>699</v>
      </c>
      <c r="D99" s="238" t="s">
        <v>700</v>
      </c>
      <c r="E99" s="239" t="s">
        <v>701</v>
      </c>
    </row>
    <row r="100" spans="1:8" ht="205" thickBot="1">
      <c r="A100" s="236"/>
      <c r="B100" s="451"/>
      <c r="C100" s="260" t="s">
        <v>702</v>
      </c>
      <c r="D100" s="261" t="s">
        <v>703</v>
      </c>
      <c r="E100" s="262" t="s">
        <v>704</v>
      </c>
      <c r="G100" s="240" t="s">
        <v>97</v>
      </c>
      <c r="H100" s="241" t="s">
        <v>551</v>
      </c>
    </row>
    <row r="101" spans="1:8" ht="41" customHeight="1" thickBot="1">
      <c r="A101" s="236"/>
      <c r="C101" s="235"/>
      <c r="D101" s="236"/>
      <c r="E101" s="236"/>
    </row>
    <row r="102" spans="1:8" ht="17" thickBot="1">
      <c r="A102" s="236"/>
      <c r="B102" s="427" t="s">
        <v>705</v>
      </c>
      <c r="C102" s="428"/>
      <c r="D102" s="445" t="s">
        <v>536</v>
      </c>
      <c r="E102" s="430"/>
    </row>
    <row r="103" spans="1:8" ht="88" customHeight="1">
      <c r="A103" s="236"/>
      <c r="B103" s="431"/>
      <c r="C103" s="424" t="s">
        <v>706</v>
      </c>
      <c r="D103" s="238" t="s">
        <v>707</v>
      </c>
      <c r="E103" s="239" t="s">
        <v>708</v>
      </c>
      <c r="G103" s="240" t="s">
        <v>97</v>
      </c>
      <c r="H103" s="241" t="s">
        <v>551</v>
      </c>
    </row>
    <row r="104" spans="1:8" ht="58" customHeight="1">
      <c r="A104" s="236"/>
      <c r="B104" s="432"/>
      <c r="C104" s="425"/>
      <c r="D104" s="242" t="s">
        <v>709</v>
      </c>
      <c r="E104" s="244" t="s">
        <v>710</v>
      </c>
    </row>
    <row r="105" spans="1:8" ht="70" customHeight="1">
      <c r="A105" s="236"/>
      <c r="B105" s="432"/>
      <c r="C105" s="425"/>
      <c r="D105" s="242" t="s">
        <v>711</v>
      </c>
      <c r="E105" s="244" t="s">
        <v>712</v>
      </c>
    </row>
    <row r="106" spans="1:8" ht="64" customHeight="1">
      <c r="A106" s="236"/>
      <c r="B106" s="432"/>
      <c r="C106" s="425"/>
      <c r="D106" s="242" t="s">
        <v>713</v>
      </c>
      <c r="E106" s="244" t="s">
        <v>714</v>
      </c>
    </row>
    <row r="107" spans="1:8" ht="41" customHeight="1">
      <c r="A107" s="236"/>
      <c r="B107" s="432"/>
      <c r="C107" s="425"/>
      <c r="D107" s="242" t="s">
        <v>715</v>
      </c>
      <c r="E107" s="244" t="s">
        <v>716</v>
      </c>
    </row>
    <row r="108" spans="1:8" ht="56" customHeight="1">
      <c r="A108" s="236"/>
      <c r="B108" s="432"/>
      <c r="C108" s="425"/>
      <c r="D108" s="242" t="s">
        <v>717</v>
      </c>
      <c r="E108" s="244" t="s">
        <v>718</v>
      </c>
    </row>
    <row r="109" spans="1:8" ht="57" customHeight="1">
      <c r="A109" s="236"/>
      <c r="B109" s="432"/>
      <c r="C109" s="425"/>
      <c r="D109" s="242" t="s">
        <v>719</v>
      </c>
      <c r="E109" s="244" t="s">
        <v>720</v>
      </c>
    </row>
    <row r="110" spans="1:8" ht="167" customHeight="1">
      <c r="A110" s="236"/>
      <c r="B110" s="432"/>
      <c r="C110" s="425"/>
      <c r="D110" s="242" t="s">
        <v>721</v>
      </c>
      <c r="E110" s="244" t="s">
        <v>722</v>
      </c>
    </row>
    <row r="111" spans="1:8" ht="42" customHeight="1">
      <c r="A111" s="236"/>
      <c r="B111" s="432"/>
      <c r="C111" s="425"/>
      <c r="D111" s="242" t="s">
        <v>723</v>
      </c>
      <c r="E111" s="244" t="s">
        <v>724</v>
      </c>
    </row>
    <row r="112" spans="1:8" ht="41" customHeight="1">
      <c r="A112" s="236"/>
      <c r="B112" s="432"/>
      <c r="C112" s="425"/>
      <c r="D112" s="242" t="s">
        <v>725</v>
      </c>
      <c r="E112" s="244" t="s">
        <v>564</v>
      </c>
    </row>
    <row r="113" spans="1:5" ht="48" customHeight="1" thickBot="1">
      <c r="A113" s="236"/>
      <c r="B113" s="432"/>
      <c r="C113" s="425"/>
      <c r="D113" s="242" t="s">
        <v>726</v>
      </c>
      <c r="E113" s="244" t="s">
        <v>727</v>
      </c>
    </row>
    <row r="114" spans="1:5" ht="66" customHeight="1">
      <c r="A114" s="236"/>
      <c r="B114" s="432"/>
      <c r="C114" s="424" t="s">
        <v>728</v>
      </c>
      <c r="D114" s="238" t="s">
        <v>729</v>
      </c>
      <c r="E114" s="239" t="s">
        <v>730</v>
      </c>
    </row>
    <row r="115" spans="1:5" ht="84" customHeight="1">
      <c r="A115" s="236"/>
      <c r="B115" s="432"/>
      <c r="C115" s="425"/>
      <c r="D115" s="242" t="s">
        <v>731</v>
      </c>
      <c r="E115" s="244" t="s">
        <v>732</v>
      </c>
    </row>
    <row r="116" spans="1:5" ht="46" customHeight="1" thickBot="1">
      <c r="A116" s="236"/>
      <c r="B116" s="432"/>
      <c r="C116" s="425"/>
      <c r="D116" s="242" t="s">
        <v>733</v>
      </c>
      <c r="E116" s="244" t="s">
        <v>564</v>
      </c>
    </row>
    <row r="117" spans="1:5" ht="76" customHeight="1">
      <c r="A117" s="236"/>
      <c r="B117" s="432"/>
      <c r="C117" s="424" t="s">
        <v>734</v>
      </c>
      <c r="D117" s="238" t="s">
        <v>735</v>
      </c>
      <c r="E117" s="239" t="s">
        <v>736</v>
      </c>
    </row>
    <row r="118" spans="1:5" ht="66" customHeight="1">
      <c r="A118" s="236"/>
      <c r="B118" s="432"/>
      <c r="C118" s="425"/>
      <c r="D118" s="242" t="s">
        <v>737</v>
      </c>
      <c r="E118" s="244" t="s">
        <v>738</v>
      </c>
    </row>
    <row r="119" spans="1:5" ht="65" customHeight="1" thickBot="1">
      <c r="A119" s="236"/>
      <c r="B119" s="432"/>
      <c r="C119" s="425"/>
      <c r="D119" s="242" t="s">
        <v>739</v>
      </c>
      <c r="E119" s="244" t="s">
        <v>564</v>
      </c>
    </row>
    <row r="120" spans="1:5" ht="146" customHeight="1">
      <c r="A120" s="236"/>
      <c r="B120" s="432"/>
      <c r="C120" s="424" t="s">
        <v>740</v>
      </c>
      <c r="D120" s="238" t="s">
        <v>741</v>
      </c>
      <c r="E120" s="239" t="s">
        <v>742</v>
      </c>
    </row>
    <row r="121" spans="1:5" ht="49" customHeight="1">
      <c r="A121" s="236"/>
      <c r="B121" s="432"/>
      <c r="C121" s="425"/>
      <c r="D121" s="242" t="s">
        <v>743</v>
      </c>
      <c r="E121" s="244" t="s">
        <v>744</v>
      </c>
    </row>
    <row r="122" spans="1:5" ht="72" customHeight="1">
      <c r="A122" s="236"/>
      <c r="B122" s="432"/>
      <c r="C122" s="425"/>
      <c r="D122" s="242" t="s">
        <v>745</v>
      </c>
      <c r="E122" s="244" t="s">
        <v>746</v>
      </c>
    </row>
    <row r="123" spans="1:5" ht="51">
      <c r="A123" s="236"/>
      <c r="B123" s="432"/>
      <c r="C123" s="425"/>
      <c r="D123" s="242" t="s">
        <v>747</v>
      </c>
      <c r="E123" s="244" t="s">
        <v>748</v>
      </c>
    </row>
    <row r="124" spans="1:5" ht="40" customHeight="1">
      <c r="A124" s="236"/>
      <c r="B124" s="432"/>
      <c r="C124" s="425"/>
      <c r="D124" s="242" t="s">
        <v>749</v>
      </c>
      <c r="E124" s="244" t="s">
        <v>564</v>
      </c>
    </row>
    <row r="125" spans="1:5" ht="42" customHeight="1">
      <c r="A125" s="236"/>
      <c r="B125" s="432"/>
      <c r="C125" s="425"/>
      <c r="D125" s="242" t="s">
        <v>750</v>
      </c>
      <c r="E125" s="244" t="s">
        <v>751</v>
      </c>
    </row>
    <row r="126" spans="1:5" ht="44" customHeight="1" thickBot="1">
      <c r="A126" s="236"/>
      <c r="B126" s="432"/>
      <c r="C126" s="425"/>
      <c r="D126" s="242" t="s">
        <v>752</v>
      </c>
      <c r="E126" s="244" t="s">
        <v>753</v>
      </c>
    </row>
    <row r="127" spans="1:5" ht="77" customHeight="1">
      <c r="A127" s="236"/>
      <c r="B127" s="432"/>
      <c r="C127" s="424" t="s">
        <v>754</v>
      </c>
      <c r="D127" s="238" t="s">
        <v>755</v>
      </c>
      <c r="E127" s="239" t="s">
        <v>756</v>
      </c>
    </row>
    <row r="128" spans="1:5" ht="38" customHeight="1">
      <c r="A128" s="236"/>
      <c r="B128" s="432"/>
      <c r="C128" s="425"/>
      <c r="D128" s="242" t="s">
        <v>757</v>
      </c>
      <c r="E128" s="244" t="s">
        <v>758</v>
      </c>
    </row>
    <row r="129" spans="1:5" ht="39" customHeight="1">
      <c r="A129" s="236"/>
      <c r="B129" s="432"/>
      <c r="C129" s="425"/>
      <c r="D129" s="242" t="s">
        <v>759</v>
      </c>
      <c r="E129" s="244" t="s">
        <v>564</v>
      </c>
    </row>
    <row r="130" spans="1:5" ht="29" customHeight="1" thickBot="1">
      <c r="A130" s="236"/>
      <c r="B130" s="432"/>
      <c r="C130" s="425"/>
      <c r="D130" s="242" t="s">
        <v>760</v>
      </c>
      <c r="E130" s="244" t="s">
        <v>761</v>
      </c>
    </row>
    <row r="131" spans="1:5" ht="62" customHeight="1">
      <c r="A131" s="236"/>
      <c r="B131" s="432"/>
      <c r="C131" s="446" t="s">
        <v>762</v>
      </c>
      <c r="D131" s="238" t="s">
        <v>763</v>
      </c>
      <c r="E131" s="239" t="s">
        <v>764</v>
      </c>
    </row>
    <row r="132" spans="1:5" ht="77" customHeight="1">
      <c r="A132" s="236"/>
      <c r="B132" s="432"/>
      <c r="C132" s="447"/>
      <c r="D132" s="242" t="s">
        <v>765</v>
      </c>
      <c r="E132" s="244" t="s">
        <v>766</v>
      </c>
    </row>
    <row r="133" spans="1:5" ht="73" customHeight="1" thickBot="1">
      <c r="A133" s="236"/>
      <c r="B133" s="433"/>
      <c r="C133" s="448"/>
      <c r="D133" s="245" t="s">
        <v>767</v>
      </c>
      <c r="E133" s="246" t="s">
        <v>768</v>
      </c>
    </row>
    <row r="134" spans="1:5" ht="33" customHeight="1" thickBot="1">
      <c r="A134" s="236"/>
      <c r="C134" s="236"/>
      <c r="D134" s="236"/>
      <c r="E134" s="236"/>
    </row>
    <row r="135" spans="1:5" ht="17" thickBot="1">
      <c r="A135" s="236"/>
      <c r="B135" s="427" t="s">
        <v>769</v>
      </c>
      <c r="C135" s="436"/>
      <c r="D135" s="429" t="s">
        <v>536</v>
      </c>
      <c r="E135" s="430"/>
    </row>
    <row r="136" spans="1:5" ht="51">
      <c r="A136" s="236"/>
      <c r="B136" s="440"/>
      <c r="C136" s="444" t="s">
        <v>770</v>
      </c>
      <c r="D136" s="238" t="s">
        <v>771</v>
      </c>
      <c r="E136" s="263" t="s">
        <v>772</v>
      </c>
    </row>
    <row r="137" spans="1:5" ht="42" customHeight="1">
      <c r="A137" s="236"/>
      <c r="B137" s="441"/>
      <c r="C137" s="439"/>
      <c r="D137" s="242" t="s">
        <v>773</v>
      </c>
      <c r="E137" s="264" t="s">
        <v>774</v>
      </c>
    </row>
    <row r="138" spans="1:5" ht="34">
      <c r="A138" s="236"/>
      <c r="B138" s="441"/>
      <c r="C138" s="439"/>
      <c r="D138" s="242" t="s">
        <v>775</v>
      </c>
      <c r="E138" s="264" t="s">
        <v>776</v>
      </c>
    </row>
    <row r="139" spans="1:5" ht="36" customHeight="1">
      <c r="A139" s="236"/>
      <c r="B139" s="441"/>
      <c r="C139" s="439"/>
      <c r="D139" s="242" t="s">
        <v>777</v>
      </c>
      <c r="E139" s="244" t="s">
        <v>564</v>
      </c>
    </row>
    <row r="140" spans="1:5" ht="35" customHeight="1" thickBot="1">
      <c r="A140" s="236"/>
      <c r="B140" s="441"/>
      <c r="C140" s="439"/>
      <c r="D140" s="242" t="s">
        <v>778</v>
      </c>
      <c r="E140" s="244" t="s">
        <v>779</v>
      </c>
    </row>
    <row r="141" spans="1:5" ht="97" customHeight="1">
      <c r="A141" s="236"/>
      <c r="B141" s="442"/>
      <c r="C141" s="424" t="s">
        <v>780</v>
      </c>
      <c r="D141" s="238" t="s">
        <v>781</v>
      </c>
      <c r="E141" s="239" t="s">
        <v>782</v>
      </c>
    </row>
    <row r="142" spans="1:5" ht="76" customHeight="1" thickBot="1">
      <c r="A142" s="236"/>
      <c r="B142" s="442"/>
      <c r="C142" s="426"/>
      <c r="D142" s="245" t="s">
        <v>783</v>
      </c>
      <c r="E142" s="246" t="s">
        <v>564</v>
      </c>
    </row>
    <row r="143" spans="1:5" ht="52" customHeight="1">
      <c r="A143" s="236"/>
      <c r="B143" s="441"/>
      <c r="C143" s="438" t="s">
        <v>784</v>
      </c>
      <c r="D143" s="247" t="s">
        <v>785</v>
      </c>
      <c r="E143" s="248" t="s">
        <v>786</v>
      </c>
    </row>
    <row r="144" spans="1:5" ht="49" customHeight="1">
      <c r="A144" s="236"/>
      <c r="B144" s="441"/>
      <c r="C144" s="439"/>
      <c r="D144" s="242" t="s">
        <v>787</v>
      </c>
      <c r="E144" s="244" t="s">
        <v>788</v>
      </c>
    </row>
    <row r="145" spans="1:43" ht="39" customHeight="1" thickBot="1">
      <c r="A145" s="236"/>
      <c r="B145" s="441"/>
      <c r="C145" s="439"/>
      <c r="D145" s="242" t="s">
        <v>787</v>
      </c>
      <c r="E145" s="244" t="s">
        <v>789</v>
      </c>
    </row>
    <row r="146" spans="1:43" ht="84" customHeight="1">
      <c r="A146" s="236"/>
      <c r="B146" s="442"/>
      <c r="C146" s="424" t="s">
        <v>790</v>
      </c>
      <c r="D146" s="238" t="s">
        <v>791</v>
      </c>
      <c r="E146" s="239" t="s">
        <v>792</v>
      </c>
    </row>
    <row r="147" spans="1:43" ht="70" customHeight="1">
      <c r="A147" s="236"/>
      <c r="B147" s="442"/>
      <c r="C147" s="425"/>
      <c r="D147" s="242" t="s">
        <v>793</v>
      </c>
      <c r="E147" s="244" t="s">
        <v>794</v>
      </c>
    </row>
    <row r="148" spans="1:43" ht="53" customHeight="1">
      <c r="A148" s="236"/>
      <c r="B148" s="442"/>
      <c r="C148" s="425"/>
      <c r="D148" s="242" t="s">
        <v>795</v>
      </c>
      <c r="E148" s="244" t="s">
        <v>564</v>
      </c>
    </row>
    <row r="149" spans="1:43" ht="34" customHeight="1" thickBot="1">
      <c r="A149" s="236"/>
      <c r="B149" s="442"/>
      <c r="C149" s="425"/>
      <c r="D149" s="242" t="s">
        <v>796</v>
      </c>
      <c r="E149" s="244" t="s">
        <v>797</v>
      </c>
    </row>
    <row r="150" spans="1:43" ht="101" customHeight="1">
      <c r="A150" s="236"/>
      <c r="B150" s="442"/>
      <c r="C150" s="424" t="s">
        <v>798</v>
      </c>
      <c r="D150" s="238" t="s">
        <v>799</v>
      </c>
      <c r="E150" s="239" t="s">
        <v>800</v>
      </c>
    </row>
    <row r="151" spans="1:43" ht="67" customHeight="1">
      <c r="A151" s="236"/>
      <c r="B151" s="442"/>
      <c r="C151" s="425"/>
      <c r="D151" s="242" t="s">
        <v>801</v>
      </c>
      <c r="E151" s="244" t="s">
        <v>802</v>
      </c>
    </row>
    <row r="152" spans="1:43" ht="55" customHeight="1">
      <c r="A152" s="236"/>
      <c r="B152" s="442"/>
      <c r="C152" s="425"/>
      <c r="D152" s="242" t="s">
        <v>803</v>
      </c>
      <c r="E152" s="244" t="s">
        <v>804</v>
      </c>
    </row>
    <row r="153" spans="1:43" ht="35" customHeight="1">
      <c r="A153" s="236"/>
      <c r="B153" s="442"/>
      <c r="C153" s="425"/>
      <c r="D153" s="242" t="s">
        <v>805</v>
      </c>
      <c r="E153" s="244" t="s">
        <v>564</v>
      </c>
    </row>
    <row r="154" spans="1:43" ht="52" customHeight="1" thickBot="1">
      <c r="A154" s="236"/>
      <c r="B154" s="443"/>
      <c r="C154" s="426"/>
      <c r="D154" s="245" t="s">
        <v>806</v>
      </c>
      <c r="E154" s="246" t="s">
        <v>807</v>
      </c>
    </row>
    <row r="155" spans="1:43" ht="31" customHeight="1" thickBot="1">
      <c r="A155" s="236"/>
      <c r="C155" s="236"/>
      <c r="D155" s="236"/>
      <c r="E155" s="236"/>
    </row>
    <row r="156" spans="1:43" ht="17" thickBot="1">
      <c r="A156" s="236"/>
      <c r="B156" s="427" t="s">
        <v>808</v>
      </c>
      <c r="C156" s="436"/>
      <c r="D156" s="429" t="s">
        <v>536</v>
      </c>
      <c r="E156" s="430"/>
    </row>
    <row r="157" spans="1:43" ht="112" customHeight="1">
      <c r="A157" s="236"/>
      <c r="B157" s="431"/>
      <c r="C157" s="424" t="s">
        <v>809</v>
      </c>
      <c r="D157" s="238" t="s">
        <v>810</v>
      </c>
      <c r="E157" s="239" t="s">
        <v>811</v>
      </c>
    </row>
    <row r="158" spans="1:43" s="251" customFormat="1" ht="38" customHeight="1">
      <c r="A158" s="233"/>
      <c r="B158" s="432"/>
      <c r="C158" s="425"/>
      <c r="D158" s="242" t="s">
        <v>812</v>
      </c>
      <c r="E158" s="244" t="s">
        <v>813</v>
      </c>
      <c r="F158" s="233"/>
      <c r="G158" s="235"/>
      <c r="H158" s="235"/>
      <c r="I158" s="233"/>
      <c r="J158" s="233"/>
      <c r="K158" s="233"/>
      <c r="L158" s="233"/>
      <c r="M158" s="233"/>
      <c r="N158" s="233"/>
      <c r="O158" s="233"/>
      <c r="P158" s="233"/>
      <c r="Q158" s="233"/>
      <c r="R158" s="233"/>
      <c r="S158" s="233"/>
      <c r="T158" s="233"/>
      <c r="U158" s="233"/>
      <c r="V158" s="233"/>
      <c r="W158" s="233"/>
      <c r="X158" s="233"/>
      <c r="Y158" s="233"/>
      <c r="Z158" s="233"/>
      <c r="AA158" s="233"/>
      <c r="AB158" s="233"/>
      <c r="AC158" s="233"/>
      <c r="AD158" s="233"/>
      <c r="AE158" s="233"/>
      <c r="AF158" s="233"/>
      <c r="AG158" s="233"/>
      <c r="AH158" s="233"/>
      <c r="AI158" s="233"/>
      <c r="AJ158" s="233"/>
      <c r="AK158" s="233"/>
      <c r="AL158" s="233"/>
      <c r="AM158" s="233"/>
      <c r="AN158" s="233"/>
      <c r="AO158" s="233"/>
      <c r="AP158" s="233"/>
      <c r="AQ158" s="233"/>
    </row>
    <row r="159" spans="1:43" s="251" customFormat="1" ht="28" customHeight="1" thickBot="1">
      <c r="A159" s="233"/>
      <c r="B159" s="432"/>
      <c r="C159" s="425"/>
      <c r="D159" s="242" t="s">
        <v>814</v>
      </c>
      <c r="E159" s="244" t="s">
        <v>815</v>
      </c>
      <c r="F159" s="233"/>
      <c r="G159" s="235"/>
      <c r="H159" s="235"/>
      <c r="I159" s="233"/>
      <c r="J159" s="233"/>
      <c r="K159" s="233"/>
      <c r="L159" s="233"/>
      <c r="M159" s="233"/>
      <c r="N159" s="233"/>
      <c r="O159" s="233"/>
      <c r="P159" s="233"/>
      <c r="Q159" s="233"/>
      <c r="R159" s="233"/>
      <c r="S159" s="233"/>
      <c r="T159" s="233"/>
      <c r="U159" s="233"/>
      <c r="V159" s="233"/>
      <c r="W159" s="233"/>
      <c r="X159" s="233"/>
      <c r="Y159" s="233"/>
      <c r="Z159" s="233"/>
      <c r="AA159" s="233"/>
      <c r="AB159" s="233"/>
      <c r="AC159" s="233"/>
      <c r="AD159" s="233"/>
      <c r="AE159" s="233"/>
      <c r="AF159" s="233"/>
      <c r="AG159" s="233"/>
      <c r="AH159" s="233"/>
      <c r="AI159" s="233"/>
      <c r="AJ159" s="233"/>
      <c r="AK159" s="233"/>
      <c r="AL159" s="233"/>
      <c r="AM159" s="233"/>
      <c r="AN159" s="233"/>
      <c r="AO159" s="233"/>
      <c r="AP159" s="233"/>
      <c r="AQ159" s="233"/>
    </row>
    <row r="160" spans="1:43" s="251" customFormat="1" ht="36" customHeight="1">
      <c r="A160" s="233"/>
      <c r="B160" s="432"/>
      <c r="C160" s="434" t="s">
        <v>816</v>
      </c>
      <c r="D160" s="238" t="s">
        <v>817</v>
      </c>
      <c r="E160" s="239" t="s">
        <v>818</v>
      </c>
      <c r="F160" s="233"/>
      <c r="G160" s="235"/>
      <c r="H160" s="235"/>
      <c r="I160" s="233"/>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33"/>
      <c r="AF160" s="233"/>
      <c r="AG160" s="233"/>
      <c r="AH160" s="233"/>
      <c r="AI160" s="233"/>
      <c r="AJ160" s="233"/>
      <c r="AK160" s="233"/>
      <c r="AL160" s="233"/>
      <c r="AM160" s="233"/>
      <c r="AN160" s="233"/>
      <c r="AO160" s="233"/>
      <c r="AP160" s="233"/>
      <c r="AQ160" s="233"/>
    </row>
    <row r="161" spans="1:43" s="251" customFormat="1" ht="51" customHeight="1">
      <c r="A161" s="233"/>
      <c r="B161" s="432"/>
      <c r="C161" s="435"/>
      <c r="D161" s="242" t="s">
        <v>819</v>
      </c>
      <c r="E161" s="244" t="s">
        <v>820</v>
      </c>
      <c r="F161" s="233"/>
      <c r="G161" s="235"/>
      <c r="H161" s="235"/>
      <c r="I161" s="233"/>
      <c r="J161" s="233"/>
      <c r="K161" s="233"/>
      <c r="L161" s="233"/>
      <c r="M161" s="233"/>
      <c r="N161" s="233"/>
      <c r="O161" s="233"/>
      <c r="P161" s="233"/>
      <c r="Q161" s="233"/>
      <c r="R161" s="233"/>
      <c r="S161" s="233"/>
      <c r="T161" s="233"/>
      <c r="U161" s="233"/>
      <c r="V161" s="233"/>
      <c r="W161" s="233"/>
      <c r="X161" s="233"/>
      <c r="Y161" s="233"/>
      <c r="Z161" s="233"/>
      <c r="AA161" s="233"/>
      <c r="AB161" s="233"/>
      <c r="AC161" s="233"/>
      <c r="AD161" s="233"/>
      <c r="AE161" s="233"/>
      <c r="AF161" s="233"/>
      <c r="AG161" s="233"/>
      <c r="AH161" s="233"/>
      <c r="AI161" s="233"/>
      <c r="AJ161" s="233"/>
      <c r="AK161" s="233"/>
      <c r="AL161" s="233"/>
      <c r="AM161" s="233"/>
      <c r="AN161" s="233"/>
      <c r="AO161" s="233"/>
      <c r="AP161" s="233"/>
      <c r="AQ161" s="233"/>
    </row>
    <row r="162" spans="1:43" s="251" customFormat="1" ht="100" customHeight="1">
      <c r="A162" s="233"/>
      <c r="B162" s="432"/>
      <c r="C162" s="435"/>
      <c r="D162" s="242" t="s">
        <v>821</v>
      </c>
      <c r="E162" s="244" t="s">
        <v>822</v>
      </c>
      <c r="F162" s="233"/>
      <c r="G162" s="235"/>
      <c r="H162" s="235"/>
      <c r="I162" s="233"/>
      <c r="J162" s="233"/>
      <c r="K162" s="233"/>
      <c r="L162" s="233"/>
      <c r="M162" s="233"/>
      <c r="N162" s="233"/>
      <c r="O162" s="233"/>
      <c r="P162" s="233"/>
      <c r="Q162" s="233"/>
      <c r="R162" s="233"/>
      <c r="S162" s="233"/>
      <c r="T162" s="233"/>
      <c r="U162" s="233"/>
      <c r="V162" s="233"/>
      <c r="W162" s="233"/>
      <c r="X162" s="233"/>
      <c r="Y162" s="233"/>
      <c r="Z162" s="233"/>
      <c r="AA162" s="233"/>
      <c r="AB162" s="233"/>
      <c r="AC162" s="233"/>
      <c r="AD162" s="233"/>
      <c r="AE162" s="233"/>
      <c r="AF162" s="233"/>
      <c r="AG162" s="233"/>
      <c r="AH162" s="233"/>
      <c r="AI162" s="233"/>
      <c r="AJ162" s="233"/>
      <c r="AK162" s="233"/>
      <c r="AL162" s="233"/>
      <c r="AM162" s="233"/>
      <c r="AN162" s="233"/>
      <c r="AO162" s="233"/>
      <c r="AP162" s="233"/>
      <c r="AQ162" s="233"/>
    </row>
    <row r="163" spans="1:43" s="251" customFormat="1" ht="50" customHeight="1" thickBot="1">
      <c r="A163" s="233"/>
      <c r="B163" s="432"/>
      <c r="C163" s="437"/>
      <c r="D163" s="245" t="s">
        <v>823</v>
      </c>
      <c r="E163" s="246" t="s">
        <v>564</v>
      </c>
      <c r="F163" s="233"/>
      <c r="G163" s="235"/>
      <c r="H163" s="235"/>
      <c r="I163" s="233"/>
      <c r="J163" s="233"/>
      <c r="K163" s="233"/>
      <c r="L163" s="233"/>
      <c r="M163" s="233"/>
      <c r="N163" s="233"/>
      <c r="O163" s="233"/>
      <c r="P163" s="233"/>
      <c r="Q163" s="233"/>
      <c r="R163" s="233"/>
      <c r="S163" s="233"/>
      <c r="T163" s="233"/>
      <c r="U163" s="233"/>
      <c r="V163" s="233"/>
      <c r="W163" s="233"/>
      <c r="X163" s="233"/>
      <c r="Y163" s="233"/>
      <c r="Z163" s="233"/>
      <c r="AA163" s="233"/>
      <c r="AB163" s="233"/>
      <c r="AC163" s="233"/>
      <c r="AD163" s="233"/>
      <c r="AE163" s="233"/>
      <c r="AF163" s="233"/>
      <c r="AG163" s="233"/>
      <c r="AH163" s="233"/>
      <c r="AI163" s="233"/>
      <c r="AJ163" s="233"/>
      <c r="AK163" s="233"/>
      <c r="AL163" s="233"/>
      <c r="AM163" s="233"/>
      <c r="AN163" s="233"/>
      <c r="AO163" s="233"/>
      <c r="AP163" s="233"/>
      <c r="AQ163" s="233"/>
    </row>
    <row r="164" spans="1:43" ht="56" customHeight="1">
      <c r="A164" s="236"/>
      <c r="B164" s="432"/>
      <c r="C164" s="438" t="s">
        <v>824</v>
      </c>
      <c r="D164" s="247" t="s">
        <v>825</v>
      </c>
      <c r="E164" s="248" t="s">
        <v>826</v>
      </c>
    </row>
    <row r="165" spans="1:43" ht="67" customHeight="1">
      <c r="A165" s="236"/>
      <c r="B165" s="432"/>
      <c r="C165" s="439"/>
      <c r="D165" s="242" t="s">
        <v>827</v>
      </c>
      <c r="E165" s="244" t="s">
        <v>828</v>
      </c>
    </row>
    <row r="166" spans="1:43" ht="59" customHeight="1">
      <c r="A166" s="236"/>
      <c r="B166" s="432"/>
      <c r="C166" s="439"/>
      <c r="D166" s="242" t="s">
        <v>829</v>
      </c>
      <c r="E166" s="244" t="s">
        <v>830</v>
      </c>
    </row>
    <row r="167" spans="1:43" ht="56" customHeight="1" thickBot="1">
      <c r="A167" s="236"/>
      <c r="B167" s="432"/>
      <c r="C167" s="439"/>
      <c r="D167" s="242" t="s">
        <v>831</v>
      </c>
      <c r="E167" s="244" t="s">
        <v>832</v>
      </c>
    </row>
    <row r="168" spans="1:43" ht="51" customHeight="1">
      <c r="A168" s="236"/>
      <c r="B168" s="432"/>
      <c r="C168" s="424" t="s">
        <v>833</v>
      </c>
      <c r="D168" s="238" t="s">
        <v>834</v>
      </c>
      <c r="E168" s="239" t="s">
        <v>835</v>
      </c>
    </row>
    <row r="169" spans="1:43" ht="51">
      <c r="A169" s="236"/>
      <c r="B169" s="432"/>
      <c r="C169" s="425"/>
      <c r="D169" s="242" t="s">
        <v>836</v>
      </c>
      <c r="E169" s="244" t="s">
        <v>837</v>
      </c>
    </row>
    <row r="170" spans="1:43" ht="87" customHeight="1" thickBot="1">
      <c r="A170" s="236"/>
      <c r="B170" s="433"/>
      <c r="C170" s="426"/>
      <c r="D170" s="245" t="s">
        <v>838</v>
      </c>
      <c r="E170" s="246" t="s">
        <v>839</v>
      </c>
    </row>
    <row r="171" spans="1:43" ht="26" customHeight="1" thickBot="1">
      <c r="A171" s="236"/>
      <c r="C171" s="236"/>
      <c r="D171" s="236"/>
      <c r="E171" s="236"/>
    </row>
    <row r="172" spans="1:43" ht="17" thickBot="1">
      <c r="A172" s="236"/>
      <c r="B172" s="427" t="s">
        <v>840</v>
      </c>
      <c r="C172" s="428"/>
      <c r="D172" s="429" t="s">
        <v>536</v>
      </c>
      <c r="E172" s="430"/>
    </row>
    <row r="173" spans="1:43" ht="284" customHeight="1">
      <c r="A173" s="236"/>
      <c r="B173" s="431"/>
      <c r="C173" s="424" t="s">
        <v>841</v>
      </c>
      <c r="D173" s="238" t="s">
        <v>990</v>
      </c>
      <c r="E173" s="239" t="s">
        <v>843</v>
      </c>
    </row>
    <row r="174" spans="1:43" ht="34">
      <c r="A174" s="236"/>
      <c r="B174" s="432"/>
      <c r="C174" s="425"/>
      <c r="D174" s="242" t="s">
        <v>844</v>
      </c>
      <c r="E174" s="244" t="s">
        <v>845</v>
      </c>
    </row>
    <row r="175" spans="1:43" ht="82" customHeight="1">
      <c r="A175" s="236"/>
      <c r="B175" s="432"/>
      <c r="C175" s="425"/>
      <c r="D175" s="242" t="s">
        <v>846</v>
      </c>
      <c r="E175" s="244" t="s">
        <v>847</v>
      </c>
    </row>
    <row r="176" spans="1:43" ht="17">
      <c r="A176" s="236"/>
      <c r="B176" s="432"/>
      <c r="C176" s="425"/>
      <c r="D176" s="242" t="s">
        <v>848</v>
      </c>
      <c r="E176" s="244" t="s">
        <v>849</v>
      </c>
    </row>
    <row r="177" spans="1:43" ht="136">
      <c r="A177" s="236"/>
      <c r="B177" s="432"/>
      <c r="C177" s="425"/>
      <c r="D177" s="242" t="s">
        <v>850</v>
      </c>
      <c r="E177" s="244" t="s">
        <v>851</v>
      </c>
    </row>
    <row r="178" spans="1:43" ht="41" customHeight="1">
      <c r="A178" s="236"/>
      <c r="B178" s="432"/>
      <c r="C178" s="425"/>
      <c r="D178" s="242" t="s">
        <v>852</v>
      </c>
      <c r="E178" s="244" t="s">
        <v>853</v>
      </c>
    </row>
    <row r="179" spans="1:43" ht="18" thickBot="1">
      <c r="A179" s="236"/>
      <c r="B179" s="432"/>
      <c r="C179" s="425"/>
      <c r="D179" s="242" t="s">
        <v>854</v>
      </c>
      <c r="E179" s="244" t="s">
        <v>855</v>
      </c>
    </row>
    <row r="180" spans="1:43" ht="53" customHeight="1">
      <c r="A180" s="236"/>
      <c r="B180" s="432"/>
      <c r="C180" s="424" t="s">
        <v>856</v>
      </c>
      <c r="D180" s="238" t="s">
        <v>857</v>
      </c>
      <c r="E180" s="239" t="s">
        <v>858</v>
      </c>
    </row>
    <row r="181" spans="1:43" ht="34">
      <c r="A181" s="236"/>
      <c r="B181" s="432"/>
      <c r="C181" s="425"/>
      <c r="D181" s="242" t="s">
        <v>859</v>
      </c>
      <c r="E181" s="244" t="s">
        <v>860</v>
      </c>
    </row>
    <row r="182" spans="1:43" ht="34">
      <c r="A182" s="236"/>
      <c r="B182" s="432"/>
      <c r="C182" s="425"/>
      <c r="D182" s="242" t="s">
        <v>861</v>
      </c>
      <c r="E182" s="244" t="s">
        <v>828</v>
      </c>
    </row>
    <row r="183" spans="1:43" ht="86" customHeight="1" thickBot="1">
      <c r="A183" s="236"/>
      <c r="B183" s="432"/>
      <c r="C183" s="425"/>
      <c r="D183" s="242" t="s">
        <v>862</v>
      </c>
      <c r="E183" s="244" t="s">
        <v>863</v>
      </c>
    </row>
    <row r="184" spans="1:43" ht="58" customHeight="1">
      <c r="A184" s="236"/>
      <c r="B184" s="432"/>
      <c r="C184" s="424" t="s">
        <v>864</v>
      </c>
      <c r="D184" s="238" t="s">
        <v>865</v>
      </c>
      <c r="E184" s="239" t="s">
        <v>866</v>
      </c>
    </row>
    <row r="185" spans="1:43" s="251" customFormat="1" ht="141" customHeight="1">
      <c r="A185" s="233"/>
      <c r="B185" s="432"/>
      <c r="C185" s="425"/>
      <c r="D185" s="242" t="s">
        <v>867</v>
      </c>
      <c r="E185" s="244" t="s">
        <v>868</v>
      </c>
      <c r="F185" s="233"/>
      <c r="G185" s="235"/>
      <c r="H185" s="235"/>
      <c r="I185" s="233"/>
      <c r="J185" s="233"/>
      <c r="K185" s="233"/>
      <c r="L185" s="233"/>
      <c r="M185" s="233"/>
      <c r="N185" s="233"/>
      <c r="O185" s="233"/>
      <c r="P185" s="233"/>
      <c r="Q185" s="233"/>
      <c r="R185" s="233"/>
      <c r="S185" s="233"/>
      <c r="T185" s="233"/>
      <c r="U185" s="233"/>
      <c r="V185" s="233"/>
      <c r="W185" s="233"/>
      <c r="X185" s="233"/>
      <c r="Y185" s="233"/>
      <c r="Z185" s="233"/>
      <c r="AA185" s="233"/>
      <c r="AB185" s="233"/>
      <c r="AC185" s="233"/>
      <c r="AD185" s="233"/>
      <c r="AE185" s="233"/>
      <c r="AF185" s="233"/>
      <c r="AG185" s="233"/>
      <c r="AH185" s="233"/>
      <c r="AI185" s="233"/>
      <c r="AJ185" s="233"/>
      <c r="AK185" s="233"/>
      <c r="AL185" s="233"/>
      <c r="AM185" s="233"/>
      <c r="AN185" s="233"/>
      <c r="AO185" s="233"/>
      <c r="AP185" s="233"/>
      <c r="AQ185" s="233"/>
    </row>
    <row r="186" spans="1:43" s="251" customFormat="1" ht="49" customHeight="1">
      <c r="A186" s="233"/>
      <c r="B186" s="432"/>
      <c r="C186" s="425"/>
      <c r="D186" s="242" t="s">
        <v>869</v>
      </c>
      <c r="E186" s="244" t="s">
        <v>870</v>
      </c>
      <c r="F186" s="233"/>
      <c r="G186" s="235"/>
      <c r="H186" s="235"/>
      <c r="I186" s="233"/>
      <c r="J186" s="233"/>
      <c r="K186" s="233"/>
      <c r="L186" s="233"/>
      <c r="M186" s="233"/>
      <c r="N186" s="233"/>
      <c r="O186" s="233"/>
      <c r="P186" s="233"/>
      <c r="Q186" s="233"/>
      <c r="R186" s="233"/>
      <c r="S186" s="233"/>
      <c r="T186" s="233"/>
      <c r="U186" s="233"/>
      <c r="V186" s="233"/>
      <c r="W186" s="233"/>
      <c r="X186" s="233"/>
      <c r="Y186" s="233"/>
      <c r="Z186" s="233"/>
      <c r="AA186" s="233"/>
      <c r="AB186" s="233"/>
      <c r="AC186" s="233"/>
      <c r="AD186" s="233"/>
      <c r="AE186" s="233"/>
      <c r="AF186" s="233"/>
      <c r="AG186" s="233"/>
      <c r="AH186" s="233"/>
      <c r="AI186" s="233"/>
      <c r="AJ186" s="233"/>
      <c r="AK186" s="233"/>
      <c r="AL186" s="233"/>
      <c r="AM186" s="233"/>
      <c r="AN186" s="233"/>
      <c r="AO186" s="233"/>
      <c r="AP186" s="233"/>
      <c r="AQ186" s="233"/>
    </row>
    <row r="187" spans="1:43" s="251" customFormat="1" ht="171" customHeight="1" thickBot="1">
      <c r="A187" s="233"/>
      <c r="B187" s="432"/>
      <c r="C187" s="425"/>
      <c r="D187" s="242" t="s">
        <v>871</v>
      </c>
      <c r="E187" s="244" t="s">
        <v>872</v>
      </c>
      <c r="F187" s="233"/>
      <c r="G187" s="235"/>
      <c r="H187" s="235"/>
      <c r="I187" s="233"/>
      <c r="J187" s="233"/>
      <c r="K187" s="233"/>
      <c r="L187" s="233"/>
      <c r="M187" s="233"/>
      <c r="N187" s="233"/>
      <c r="O187" s="233"/>
      <c r="P187" s="233"/>
      <c r="Q187" s="233"/>
      <c r="R187" s="233"/>
      <c r="S187" s="233"/>
      <c r="T187" s="233"/>
      <c r="U187" s="233"/>
      <c r="V187" s="233"/>
      <c r="W187" s="233"/>
      <c r="X187" s="233"/>
      <c r="Y187" s="233"/>
      <c r="Z187" s="233"/>
      <c r="AA187" s="233"/>
      <c r="AB187" s="233"/>
      <c r="AC187" s="233"/>
      <c r="AD187" s="233"/>
      <c r="AE187" s="233"/>
      <c r="AF187" s="233"/>
      <c r="AG187" s="233"/>
      <c r="AH187" s="233"/>
      <c r="AI187" s="233"/>
      <c r="AJ187" s="233"/>
      <c r="AK187" s="233"/>
      <c r="AL187" s="233"/>
      <c r="AM187" s="233"/>
      <c r="AN187" s="233"/>
      <c r="AO187" s="233"/>
      <c r="AP187" s="233"/>
      <c r="AQ187" s="233"/>
    </row>
    <row r="188" spans="1:43" s="251" customFormat="1" ht="51.75" customHeight="1">
      <c r="A188" s="233"/>
      <c r="B188" s="432"/>
      <c r="C188" s="424"/>
      <c r="D188" s="242" t="s">
        <v>873</v>
      </c>
      <c r="E188" s="244" t="s">
        <v>874</v>
      </c>
      <c r="F188" s="233"/>
      <c r="G188" s="235"/>
      <c r="H188" s="235"/>
      <c r="I188" s="233"/>
      <c r="J188" s="233"/>
      <c r="K188" s="233"/>
      <c r="L188" s="233"/>
      <c r="M188" s="233"/>
      <c r="N188" s="233"/>
      <c r="O188" s="233"/>
      <c r="P188" s="233"/>
      <c r="Q188" s="233"/>
      <c r="R188" s="233"/>
      <c r="S188" s="233"/>
      <c r="T188" s="233"/>
      <c r="U188" s="233"/>
      <c r="V188" s="233"/>
      <c r="W188" s="233"/>
      <c r="X188" s="233"/>
      <c r="Y188" s="233"/>
      <c r="Z188" s="233"/>
      <c r="AA188" s="233"/>
      <c r="AB188" s="233"/>
      <c r="AC188" s="233"/>
      <c r="AD188" s="233"/>
      <c r="AE188" s="233"/>
      <c r="AF188" s="233"/>
      <c r="AG188" s="233"/>
      <c r="AH188" s="233"/>
      <c r="AI188" s="233"/>
      <c r="AJ188" s="233"/>
      <c r="AK188" s="233"/>
      <c r="AL188" s="233"/>
      <c r="AM188" s="233"/>
      <c r="AN188" s="233"/>
      <c r="AO188" s="233"/>
      <c r="AP188" s="233"/>
      <c r="AQ188" s="233"/>
    </row>
    <row r="189" spans="1:43" s="251" customFormat="1" ht="61.5" customHeight="1" thickBot="1">
      <c r="A189" s="233"/>
      <c r="B189" s="432"/>
      <c r="C189" s="425"/>
      <c r="D189" s="242" t="s">
        <v>875</v>
      </c>
      <c r="E189" s="244" t="s">
        <v>876</v>
      </c>
      <c r="F189" s="233"/>
      <c r="G189" s="235"/>
      <c r="H189" s="235"/>
      <c r="I189" s="233"/>
      <c r="J189" s="233"/>
      <c r="K189" s="233"/>
      <c r="L189" s="233"/>
      <c r="M189" s="233"/>
      <c r="N189" s="233"/>
      <c r="O189" s="233"/>
      <c r="P189" s="233"/>
      <c r="Q189" s="233"/>
      <c r="R189" s="233"/>
      <c r="S189" s="233"/>
      <c r="T189" s="233"/>
      <c r="U189" s="233"/>
      <c r="V189" s="233"/>
      <c r="W189" s="233"/>
      <c r="X189" s="233"/>
      <c r="Y189" s="233"/>
      <c r="Z189" s="233"/>
      <c r="AA189" s="233"/>
      <c r="AB189" s="233"/>
      <c r="AC189" s="233"/>
      <c r="AD189" s="233"/>
      <c r="AE189" s="233"/>
      <c r="AF189" s="233"/>
      <c r="AG189" s="233"/>
      <c r="AH189" s="233"/>
      <c r="AI189" s="233"/>
      <c r="AJ189" s="233"/>
      <c r="AK189" s="233"/>
      <c r="AL189" s="233"/>
      <c r="AM189" s="233"/>
      <c r="AN189" s="233"/>
      <c r="AO189" s="233"/>
      <c r="AP189" s="233"/>
      <c r="AQ189" s="233"/>
    </row>
    <row r="190" spans="1:43" ht="93" customHeight="1">
      <c r="A190" s="236"/>
      <c r="B190" s="432"/>
      <c r="C190" s="424" t="s">
        <v>877</v>
      </c>
      <c r="D190" s="238" t="s">
        <v>878</v>
      </c>
      <c r="E190" s="239" t="s">
        <v>879</v>
      </c>
    </row>
    <row r="191" spans="1:43" ht="55" customHeight="1">
      <c r="A191" s="236"/>
      <c r="B191" s="432"/>
      <c r="C191" s="425"/>
      <c r="D191" s="242" t="s">
        <v>880</v>
      </c>
      <c r="E191" s="244" t="s">
        <v>881</v>
      </c>
    </row>
    <row r="192" spans="1:43" ht="62" customHeight="1">
      <c r="A192" s="236"/>
      <c r="B192" s="432"/>
      <c r="C192" s="425"/>
      <c r="D192" s="242" t="s">
        <v>882</v>
      </c>
      <c r="E192" s="244" t="s">
        <v>883</v>
      </c>
    </row>
    <row r="193" spans="1:5" ht="74" customHeight="1">
      <c r="A193" s="236"/>
      <c r="B193" s="432"/>
      <c r="C193" s="425"/>
      <c r="D193" s="242" t="s">
        <v>884</v>
      </c>
      <c r="E193" s="244" t="s">
        <v>885</v>
      </c>
    </row>
    <row r="194" spans="1:5" ht="51">
      <c r="A194" s="236"/>
      <c r="B194" s="432"/>
      <c r="C194" s="425"/>
      <c r="D194" s="242" t="s">
        <v>886</v>
      </c>
      <c r="E194" s="244" t="s">
        <v>887</v>
      </c>
    </row>
    <row r="195" spans="1:5" ht="38" customHeight="1" thickBot="1">
      <c r="A195" s="236"/>
      <c r="B195" s="432"/>
      <c r="C195" s="425"/>
      <c r="D195" s="242" t="s">
        <v>888</v>
      </c>
      <c r="E195" s="244" t="s">
        <v>889</v>
      </c>
    </row>
    <row r="196" spans="1:5" ht="60" customHeight="1">
      <c r="A196" s="236"/>
      <c r="B196" s="432"/>
      <c r="C196" s="424" t="s">
        <v>890</v>
      </c>
      <c r="D196" s="238" t="s">
        <v>891</v>
      </c>
      <c r="E196" s="239" t="s">
        <v>892</v>
      </c>
    </row>
    <row r="197" spans="1:5" ht="86" customHeight="1">
      <c r="A197" s="236"/>
      <c r="B197" s="432"/>
      <c r="C197" s="425"/>
      <c r="D197" s="242" t="s">
        <v>893</v>
      </c>
      <c r="E197" s="244" t="s">
        <v>894</v>
      </c>
    </row>
    <row r="198" spans="1:5" ht="57" customHeight="1">
      <c r="A198" s="236"/>
      <c r="B198" s="432"/>
      <c r="C198" s="425"/>
      <c r="D198" s="242" t="s">
        <v>895</v>
      </c>
      <c r="E198" s="244" t="s">
        <v>896</v>
      </c>
    </row>
    <row r="199" spans="1:5" ht="58" customHeight="1">
      <c r="A199" s="236"/>
      <c r="B199" s="432"/>
      <c r="C199" s="425"/>
      <c r="D199" s="242" t="s">
        <v>897</v>
      </c>
      <c r="E199" s="244" t="s">
        <v>898</v>
      </c>
    </row>
    <row r="200" spans="1:5" ht="102" customHeight="1">
      <c r="A200" s="236"/>
      <c r="B200" s="432"/>
      <c r="C200" s="425"/>
      <c r="D200" s="242" t="s">
        <v>899</v>
      </c>
      <c r="E200" s="244" t="s">
        <v>900</v>
      </c>
    </row>
    <row r="201" spans="1:5" ht="62" customHeight="1">
      <c r="A201" s="236"/>
      <c r="B201" s="432"/>
      <c r="C201" s="425"/>
      <c r="D201" s="242" t="s">
        <v>901</v>
      </c>
      <c r="E201" s="244" t="s">
        <v>902</v>
      </c>
    </row>
    <row r="202" spans="1:5" ht="75" customHeight="1">
      <c r="A202" s="236"/>
      <c r="B202" s="432"/>
      <c r="C202" s="425"/>
      <c r="D202" s="242" t="s">
        <v>903</v>
      </c>
      <c r="E202" s="244" t="s">
        <v>904</v>
      </c>
    </row>
    <row r="203" spans="1:5" ht="34" customHeight="1" thickBot="1">
      <c r="A203" s="236"/>
      <c r="B203" s="432"/>
      <c r="C203" s="425"/>
      <c r="D203" s="242" t="s">
        <v>905</v>
      </c>
      <c r="E203" s="244" t="s">
        <v>906</v>
      </c>
    </row>
    <row r="204" spans="1:5" ht="114" customHeight="1">
      <c r="A204" s="236"/>
      <c r="B204" s="432"/>
      <c r="C204" s="434" t="s">
        <v>907</v>
      </c>
      <c r="D204" s="238" t="s">
        <v>908</v>
      </c>
      <c r="E204" s="239" t="s">
        <v>909</v>
      </c>
    </row>
    <row r="205" spans="1:5" ht="47" customHeight="1">
      <c r="A205" s="236"/>
      <c r="B205" s="432"/>
      <c r="C205" s="435"/>
      <c r="D205" s="242" t="s">
        <v>910</v>
      </c>
      <c r="E205" s="244" t="s">
        <v>911</v>
      </c>
    </row>
    <row r="206" spans="1:5" ht="38" customHeight="1" thickBot="1">
      <c r="A206" s="236"/>
      <c r="B206" s="432"/>
      <c r="C206" s="435"/>
      <c r="D206" s="242" t="s">
        <v>912</v>
      </c>
      <c r="E206" s="244" t="s">
        <v>913</v>
      </c>
    </row>
    <row r="207" spans="1:5" ht="44" customHeight="1">
      <c r="A207" s="236"/>
      <c r="B207" s="432"/>
      <c r="C207" s="424" t="s">
        <v>914</v>
      </c>
      <c r="D207" s="238" t="s">
        <v>915</v>
      </c>
      <c r="E207" s="239" t="s">
        <v>916</v>
      </c>
    </row>
    <row r="208" spans="1:5" ht="58" customHeight="1">
      <c r="A208" s="236"/>
      <c r="B208" s="432"/>
      <c r="C208" s="425"/>
      <c r="D208" s="242" t="s">
        <v>917</v>
      </c>
      <c r="E208" s="244" t="s">
        <v>918</v>
      </c>
    </row>
    <row r="209" spans="1:43" ht="58" customHeight="1" thickBot="1">
      <c r="A209" s="236"/>
      <c r="B209" s="432"/>
      <c r="C209" s="425"/>
      <c r="D209" s="242" t="s">
        <v>919</v>
      </c>
      <c r="E209" s="244" t="s">
        <v>920</v>
      </c>
    </row>
    <row r="210" spans="1:43" ht="48" customHeight="1">
      <c r="A210" s="236"/>
      <c r="B210" s="432"/>
      <c r="C210" s="424" t="s">
        <v>921</v>
      </c>
      <c r="D210" s="238" t="s">
        <v>922</v>
      </c>
      <c r="E210" s="239" t="s">
        <v>923</v>
      </c>
    </row>
    <row r="211" spans="1:43" ht="41" customHeight="1">
      <c r="A211" s="236"/>
      <c r="B211" s="432"/>
      <c r="C211" s="425"/>
      <c r="D211" s="242" t="s">
        <v>924</v>
      </c>
      <c r="E211" s="244" t="s">
        <v>925</v>
      </c>
    </row>
    <row r="212" spans="1:43" ht="45" customHeight="1">
      <c r="A212" s="236"/>
      <c r="B212" s="432"/>
      <c r="C212" s="425"/>
      <c r="D212" s="242" t="s">
        <v>926</v>
      </c>
      <c r="E212" s="244" t="s">
        <v>927</v>
      </c>
    </row>
    <row r="213" spans="1:43" ht="38" customHeight="1">
      <c r="A213" s="236"/>
      <c r="B213" s="432"/>
      <c r="C213" s="425"/>
      <c r="D213" s="242" t="s">
        <v>928</v>
      </c>
      <c r="E213" s="244" t="s">
        <v>929</v>
      </c>
    </row>
    <row r="214" spans="1:43" ht="29" customHeight="1" thickBot="1">
      <c r="A214" s="236"/>
      <c r="B214" s="433"/>
      <c r="C214" s="426"/>
      <c r="D214" s="245" t="s">
        <v>930</v>
      </c>
      <c r="E214" s="246" t="s">
        <v>931</v>
      </c>
    </row>
    <row r="215" spans="1:43">
      <c r="A215" s="236"/>
    </row>
    <row r="216" spans="1:43" ht="29.25" customHeight="1">
      <c r="A216" s="236"/>
    </row>
    <row r="217" spans="1:43" s="266" customFormat="1" ht="65.25" customHeight="1">
      <c r="A217" s="265"/>
      <c r="B217" s="236"/>
      <c r="C217" s="234"/>
      <c r="D217" s="235"/>
      <c r="E217" s="233"/>
      <c r="F217" s="236"/>
      <c r="G217" s="235"/>
      <c r="H217" s="235"/>
      <c r="I217" s="236"/>
      <c r="J217" s="236"/>
      <c r="K217" s="236"/>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65"/>
      <c r="AJ217" s="265"/>
      <c r="AK217" s="265"/>
      <c r="AL217" s="265"/>
      <c r="AM217" s="265"/>
      <c r="AN217" s="265"/>
      <c r="AO217" s="265"/>
      <c r="AP217" s="265"/>
      <c r="AQ217" s="265"/>
    </row>
    <row r="218" spans="1:43" s="266" customFormat="1" ht="21.75" customHeight="1">
      <c r="A218" s="265"/>
      <c r="B218" s="236"/>
      <c r="C218" s="234"/>
      <c r="D218" s="235"/>
      <c r="E218" s="233"/>
      <c r="F218" s="236"/>
      <c r="G218" s="235"/>
      <c r="H218" s="235"/>
      <c r="I218" s="236"/>
      <c r="J218" s="236"/>
      <c r="K218" s="236"/>
      <c r="L218" s="236"/>
      <c r="M218" s="236"/>
      <c r="N218" s="236"/>
      <c r="O218" s="236"/>
      <c r="P218" s="236"/>
      <c r="Q218" s="236"/>
      <c r="R218" s="236"/>
      <c r="S218" s="236"/>
      <c r="T218" s="236"/>
      <c r="U218" s="236"/>
      <c r="V218" s="236"/>
      <c r="W218" s="236"/>
      <c r="X218" s="236"/>
      <c r="Y218" s="236"/>
      <c r="Z218" s="236"/>
      <c r="AA218" s="236"/>
      <c r="AB218" s="236"/>
      <c r="AC218" s="236"/>
      <c r="AD218" s="236"/>
      <c r="AE218" s="236"/>
      <c r="AF218" s="236"/>
      <c r="AG218" s="236"/>
      <c r="AH218" s="236"/>
      <c r="AI218" s="265"/>
      <c r="AJ218" s="265"/>
      <c r="AK218" s="265"/>
      <c r="AL218" s="265"/>
      <c r="AM218" s="265"/>
      <c r="AN218" s="265"/>
      <c r="AO218" s="265"/>
      <c r="AP218" s="265"/>
      <c r="AQ218" s="265"/>
    </row>
  </sheetData>
  <mergeCells count="62">
    <mergeCell ref="B2:C2"/>
    <mergeCell ref="D2:E2"/>
    <mergeCell ref="B3:B31"/>
    <mergeCell ref="C3:C10"/>
    <mergeCell ref="C11:C15"/>
    <mergeCell ref="C16:C19"/>
    <mergeCell ref="C20:C27"/>
    <mergeCell ref="C28:C31"/>
    <mergeCell ref="B33:C33"/>
    <mergeCell ref="D33:E33"/>
    <mergeCell ref="B34:B67"/>
    <mergeCell ref="C34:C37"/>
    <mergeCell ref="C38:C42"/>
    <mergeCell ref="C43:C47"/>
    <mergeCell ref="C48:C54"/>
    <mergeCell ref="C55:C58"/>
    <mergeCell ref="C59:C62"/>
    <mergeCell ref="C63:C67"/>
    <mergeCell ref="B69:C69"/>
    <mergeCell ref="D69:E69"/>
    <mergeCell ref="B70:B100"/>
    <mergeCell ref="C70:C78"/>
    <mergeCell ref="C79:C84"/>
    <mergeCell ref="C85:C91"/>
    <mergeCell ref="C92:C94"/>
    <mergeCell ref="C95:C98"/>
    <mergeCell ref="B102:C102"/>
    <mergeCell ref="D102:E102"/>
    <mergeCell ref="B103:B133"/>
    <mergeCell ref="C103:C113"/>
    <mergeCell ref="C114:C116"/>
    <mergeCell ref="C117:C119"/>
    <mergeCell ref="C120:C126"/>
    <mergeCell ref="C127:C130"/>
    <mergeCell ref="C131:C133"/>
    <mergeCell ref="B135:C135"/>
    <mergeCell ref="D135:E135"/>
    <mergeCell ref="B136:B154"/>
    <mergeCell ref="C136:C140"/>
    <mergeCell ref="C141:C142"/>
    <mergeCell ref="C143:C145"/>
    <mergeCell ref="C146:C149"/>
    <mergeCell ref="C150:C154"/>
    <mergeCell ref="B156:C156"/>
    <mergeCell ref="D156:E156"/>
    <mergeCell ref="B157:B170"/>
    <mergeCell ref="C157:C159"/>
    <mergeCell ref="C160:C163"/>
    <mergeCell ref="C164:C167"/>
    <mergeCell ref="C168:C170"/>
    <mergeCell ref="C207:C209"/>
    <mergeCell ref="C210:C214"/>
    <mergeCell ref="B172:C172"/>
    <mergeCell ref="D172:E172"/>
    <mergeCell ref="B173:B214"/>
    <mergeCell ref="C173:C179"/>
    <mergeCell ref="C180:C183"/>
    <mergeCell ref="C184:C187"/>
    <mergeCell ref="C188:C189"/>
    <mergeCell ref="C190:C195"/>
    <mergeCell ref="C196:C203"/>
    <mergeCell ref="C204:C20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8028-CF1E-7C47-A75D-EEBB2A1C0576}">
  <dimension ref="B1:Q44"/>
  <sheetViews>
    <sheetView showGridLines="0" topLeftCell="A4" zoomScale="90" workbookViewId="0">
      <selection activeCell="H31" sqref="H31:N33"/>
    </sheetView>
  </sheetViews>
  <sheetFormatPr baseColWidth="10" defaultColWidth="8.83203125" defaultRowHeight="28" customHeight="1"/>
  <cols>
    <col min="2" max="2" width="4.33203125" customWidth="1"/>
    <col min="5" max="5" width="41.6640625" customWidth="1"/>
    <col min="6" max="6" width="1.33203125" customWidth="1"/>
    <col min="7" max="7" width="13.83203125" customWidth="1"/>
    <col min="8" max="8" width="5.1640625" bestFit="1" customWidth="1"/>
    <col min="9" max="9" width="2" bestFit="1" customWidth="1"/>
    <col min="10" max="10" width="75.5" customWidth="1"/>
    <col min="11" max="11" width="9.6640625" bestFit="1" customWidth="1"/>
    <col min="12" max="12" width="8.83203125" bestFit="1" customWidth="1"/>
    <col min="13" max="13" width="15.6640625" bestFit="1" customWidth="1"/>
    <col min="14" max="14" width="10.33203125" bestFit="1" customWidth="1"/>
    <col min="15" max="15" width="4.33203125" customWidth="1"/>
  </cols>
  <sheetData>
    <row r="1" spans="2:15" ht="28" customHeight="1">
      <c r="C1" t="s">
        <v>0</v>
      </c>
      <c r="G1" t="s">
        <v>9</v>
      </c>
    </row>
    <row r="2" spans="2:15" ht="28" customHeight="1" thickBot="1">
      <c r="B2" s="3"/>
      <c r="C2" s="3"/>
      <c r="D2" s="3"/>
      <c r="E2" s="3"/>
      <c r="F2" s="3"/>
      <c r="G2" s="3"/>
      <c r="H2" s="3"/>
      <c r="I2" s="3"/>
      <c r="J2" s="3"/>
      <c r="K2" s="3"/>
      <c r="L2" s="3"/>
      <c r="M2" s="3"/>
      <c r="N2" s="3"/>
      <c r="O2" s="3"/>
    </row>
    <row r="3" spans="2:15" ht="21" customHeight="1" thickTop="1" thickBot="1">
      <c r="B3" s="3"/>
      <c r="C3" s="295"/>
      <c r="D3" s="295"/>
      <c r="E3" s="295"/>
      <c r="F3" s="296"/>
      <c r="G3" s="315" t="s">
        <v>1</v>
      </c>
      <c r="H3" s="316"/>
      <c r="I3" s="316"/>
      <c r="J3" s="316"/>
      <c r="K3" s="316"/>
      <c r="L3" s="309" t="s">
        <v>92</v>
      </c>
      <c r="M3" s="309"/>
      <c r="N3" s="310"/>
      <c r="O3" s="3"/>
    </row>
    <row r="4" spans="2:15" ht="21" customHeight="1" thickTop="1" thickBot="1">
      <c r="B4" s="3"/>
      <c r="C4" s="7"/>
      <c r="D4" s="8"/>
      <c r="E4" s="9"/>
      <c r="F4" s="297"/>
      <c r="G4" s="317"/>
      <c r="H4" s="318"/>
      <c r="I4" s="318"/>
      <c r="J4" s="318"/>
      <c r="K4" s="318"/>
      <c r="L4" s="311"/>
      <c r="M4" s="311"/>
      <c r="N4" s="312"/>
      <c r="O4" s="3"/>
    </row>
    <row r="5" spans="2:15" ht="35" customHeight="1" thickTop="1" thickBot="1">
      <c r="B5" s="3"/>
      <c r="C5" s="461">
        <v>44561</v>
      </c>
      <c r="D5" s="462"/>
      <c r="E5" s="462"/>
      <c r="F5" s="297"/>
      <c r="G5" s="319"/>
      <c r="H5" s="320"/>
      <c r="I5" s="320"/>
      <c r="J5" s="320"/>
      <c r="K5" s="320"/>
      <c r="L5" s="311"/>
      <c r="M5" s="311"/>
      <c r="N5" s="312"/>
      <c r="O5" s="3"/>
    </row>
    <row r="6" spans="2:15" ht="31" customHeight="1" thickTop="1" thickBot="1">
      <c r="B6" s="3"/>
      <c r="C6" s="6">
        <v>0</v>
      </c>
      <c r="D6" s="6" t="s">
        <v>69</v>
      </c>
      <c r="E6" s="6"/>
      <c r="F6" s="298"/>
      <c r="G6" s="21" t="s">
        <v>34</v>
      </c>
      <c r="H6" s="334" t="str">
        <f>'Vista Generale'!$H$7</f>
        <v>Pianificazione e strategia di audit</v>
      </c>
      <c r="I6" s="335"/>
      <c r="J6" s="336"/>
      <c r="K6" s="22" t="s">
        <v>12</v>
      </c>
      <c r="L6" s="22" t="s">
        <v>35</v>
      </c>
      <c r="M6" s="24" t="s">
        <v>36</v>
      </c>
      <c r="N6" s="37" t="s">
        <v>40</v>
      </c>
      <c r="O6" s="3"/>
    </row>
    <row r="7" spans="2:15" ht="28" customHeight="1" thickTop="1" thickBot="1">
      <c r="B7" s="3"/>
      <c r="C7" s="55">
        <v>1</v>
      </c>
      <c r="D7" s="293" t="s">
        <v>3</v>
      </c>
      <c r="E7" s="294"/>
      <c r="F7" s="298"/>
      <c r="G7" s="5" t="s">
        <v>32</v>
      </c>
      <c r="H7" s="25">
        <v>100</v>
      </c>
      <c r="I7" s="26" t="s">
        <v>10</v>
      </c>
      <c r="J7" s="23" t="s">
        <v>11</v>
      </c>
      <c r="K7" s="28" t="s">
        <v>38</v>
      </c>
      <c r="L7" s="19" t="s">
        <v>29</v>
      </c>
      <c r="M7" s="28" t="s">
        <v>37</v>
      </c>
      <c r="N7" s="35"/>
      <c r="O7" s="3"/>
    </row>
    <row r="8" spans="2:15" ht="28" customHeight="1" thickTop="1" thickBot="1">
      <c r="B8" s="3"/>
      <c r="C8" s="6">
        <v>2</v>
      </c>
      <c r="D8" s="6" t="s">
        <v>8</v>
      </c>
      <c r="E8" s="6"/>
      <c r="F8" s="298"/>
      <c r="G8" s="29" t="s">
        <v>32</v>
      </c>
      <c r="H8" s="30">
        <v>150</v>
      </c>
      <c r="I8" s="31" t="s">
        <v>10</v>
      </c>
      <c r="J8" s="32" t="s">
        <v>13</v>
      </c>
      <c r="K8" s="33"/>
      <c r="L8" s="19" t="s">
        <v>29</v>
      </c>
      <c r="M8" s="33" t="s">
        <v>39</v>
      </c>
      <c r="N8" s="36" t="s">
        <v>41</v>
      </c>
      <c r="O8" s="3"/>
    </row>
    <row r="9" spans="2:15" ht="28" customHeight="1" thickTop="1" thickBot="1">
      <c r="B9" s="3"/>
      <c r="C9" s="6">
        <v>3</v>
      </c>
      <c r="D9" s="6" t="s">
        <v>4</v>
      </c>
      <c r="E9" s="6"/>
      <c r="F9" s="298"/>
      <c r="G9" s="5" t="s">
        <v>32</v>
      </c>
      <c r="H9" s="25">
        <v>200</v>
      </c>
      <c r="I9" s="26" t="s">
        <v>10</v>
      </c>
      <c r="J9" s="23" t="s">
        <v>17</v>
      </c>
      <c r="K9" s="28"/>
      <c r="L9" s="16" t="s">
        <v>31</v>
      </c>
      <c r="M9" s="28" t="s">
        <v>37</v>
      </c>
      <c r="N9" s="35"/>
      <c r="O9" s="3"/>
    </row>
    <row r="10" spans="2:15" ht="28" customHeight="1" thickTop="1" thickBot="1">
      <c r="B10" s="3"/>
      <c r="C10" s="6">
        <v>4</v>
      </c>
      <c r="D10" s="6" t="s">
        <v>78</v>
      </c>
      <c r="E10" s="6"/>
      <c r="F10" s="298"/>
      <c r="G10" s="29" t="s">
        <v>32</v>
      </c>
      <c r="H10" s="30">
        <v>300</v>
      </c>
      <c r="I10" s="31" t="s">
        <v>10</v>
      </c>
      <c r="J10" s="32" t="s">
        <v>14</v>
      </c>
      <c r="K10" s="33"/>
      <c r="L10" s="16" t="s">
        <v>31</v>
      </c>
      <c r="M10" s="33" t="s">
        <v>37</v>
      </c>
      <c r="N10" s="35"/>
      <c r="O10" s="3"/>
    </row>
    <row r="11" spans="2:15" ht="28" customHeight="1" thickTop="1" thickBot="1">
      <c r="B11" s="3"/>
      <c r="C11" s="6">
        <v>5</v>
      </c>
      <c r="D11" s="6" t="s">
        <v>79</v>
      </c>
      <c r="E11" s="6"/>
      <c r="F11" s="298"/>
      <c r="G11" s="5" t="s">
        <v>32</v>
      </c>
      <c r="H11" s="25">
        <v>400</v>
      </c>
      <c r="I11" s="26" t="s">
        <v>10</v>
      </c>
      <c r="J11" s="23" t="s">
        <v>27</v>
      </c>
      <c r="K11" s="28"/>
      <c r="L11" s="15" t="s">
        <v>30</v>
      </c>
      <c r="M11" s="27"/>
      <c r="N11" s="35"/>
      <c r="O11" s="3"/>
    </row>
    <row r="12" spans="2:15" ht="28" customHeight="1" thickTop="1" thickBot="1">
      <c r="B12" s="3"/>
      <c r="C12" s="6">
        <v>6</v>
      </c>
      <c r="D12" s="6" t="s">
        <v>5</v>
      </c>
      <c r="E12" s="6"/>
      <c r="F12" s="298"/>
      <c r="G12" s="29" t="s">
        <v>32</v>
      </c>
      <c r="H12" s="30">
        <v>500</v>
      </c>
      <c r="I12" s="31" t="s">
        <v>10</v>
      </c>
      <c r="J12" s="32" t="s">
        <v>15</v>
      </c>
      <c r="K12" s="33"/>
      <c r="L12" s="15" t="s">
        <v>30</v>
      </c>
      <c r="M12" s="34"/>
      <c r="N12" s="35"/>
      <c r="O12" s="3"/>
    </row>
    <row r="13" spans="2:15" ht="28" customHeight="1" thickTop="1" thickBot="1">
      <c r="B13" s="3"/>
      <c r="C13" s="6">
        <v>7</v>
      </c>
      <c r="D13" s="6" t="s">
        <v>80</v>
      </c>
      <c r="E13" s="6"/>
      <c r="F13" s="298"/>
      <c r="G13" s="5" t="s">
        <v>32</v>
      </c>
      <c r="H13" s="25">
        <v>600</v>
      </c>
      <c r="I13" s="26" t="s">
        <v>10</v>
      </c>
      <c r="J13" s="23" t="s">
        <v>16</v>
      </c>
      <c r="K13" s="28"/>
      <c r="L13" s="15" t="s">
        <v>30</v>
      </c>
      <c r="M13" s="27"/>
      <c r="N13" s="35"/>
      <c r="O13" s="3"/>
    </row>
    <row r="14" spans="2:15" ht="28" customHeight="1" thickTop="1" thickBot="1">
      <c r="B14" s="3"/>
      <c r="C14" s="6">
        <v>8</v>
      </c>
      <c r="D14" s="6" t="s">
        <v>60</v>
      </c>
      <c r="E14" s="6"/>
      <c r="F14" s="298"/>
      <c r="G14" s="29" t="s">
        <v>32</v>
      </c>
      <c r="H14" s="30">
        <v>700</v>
      </c>
      <c r="I14" s="31" t="s">
        <v>10</v>
      </c>
      <c r="J14" s="32" t="s">
        <v>18</v>
      </c>
      <c r="K14" s="33"/>
      <c r="L14" s="15" t="s">
        <v>30</v>
      </c>
      <c r="M14" s="34"/>
      <c r="N14" s="35"/>
      <c r="O14" s="3"/>
    </row>
    <row r="15" spans="2:15" ht="28" customHeight="1" thickTop="1" thickBot="1">
      <c r="B15" s="3"/>
      <c r="C15" s="6">
        <v>9</v>
      </c>
      <c r="D15" s="6" t="s">
        <v>7</v>
      </c>
      <c r="E15" s="6"/>
      <c r="F15" s="298"/>
      <c r="G15" s="5"/>
      <c r="H15" s="25"/>
      <c r="I15" s="26"/>
      <c r="J15" s="23"/>
      <c r="K15" s="28"/>
      <c r="L15" s="19"/>
      <c r="M15" s="27"/>
      <c r="N15" s="36"/>
      <c r="O15" s="3"/>
    </row>
    <row r="16" spans="2:15" ht="28" customHeight="1" thickTop="1" thickBot="1">
      <c r="B16" s="3"/>
      <c r="C16" s="6">
        <v>10</v>
      </c>
      <c r="D16" s="6" t="s">
        <v>25</v>
      </c>
      <c r="E16" s="6"/>
      <c r="F16" s="298"/>
      <c r="G16" s="74" t="s">
        <v>94</v>
      </c>
      <c r="H16" s="16" t="s">
        <v>31</v>
      </c>
      <c r="I16" s="1"/>
      <c r="J16" s="1"/>
      <c r="K16" s="1"/>
      <c r="L16" s="1"/>
      <c r="M16" s="4"/>
      <c r="N16" s="4"/>
      <c r="O16" s="3"/>
    </row>
    <row r="17" spans="2:17" ht="28" customHeight="1" thickTop="1" thickBot="1">
      <c r="B17" s="3"/>
      <c r="C17" s="6">
        <v>11</v>
      </c>
      <c r="D17" s="6" t="s">
        <v>61</v>
      </c>
      <c r="E17" s="6"/>
      <c r="F17" s="298"/>
      <c r="G17" s="75" t="s">
        <v>93</v>
      </c>
      <c r="H17" s="15" t="s">
        <v>30</v>
      </c>
      <c r="I17" s="1"/>
      <c r="J17" s="1"/>
      <c r="K17" s="1"/>
      <c r="L17" s="1"/>
      <c r="M17" s="4"/>
      <c r="N17" s="4"/>
      <c r="O17" s="3"/>
    </row>
    <row r="18" spans="2:17" ht="28" customHeight="1" thickTop="1" thickBot="1">
      <c r="B18" s="3"/>
      <c r="C18" s="6">
        <v>12</v>
      </c>
      <c r="D18" s="6" t="s">
        <v>81</v>
      </c>
      <c r="E18" s="1"/>
      <c r="F18" s="298"/>
      <c r="G18" s="76" t="s">
        <v>28</v>
      </c>
      <c r="H18" s="19" t="s">
        <v>29</v>
      </c>
      <c r="I18" s="1"/>
      <c r="J18" s="1"/>
      <c r="K18" s="1"/>
      <c r="L18" s="1"/>
      <c r="M18" s="4"/>
      <c r="N18" s="4"/>
      <c r="O18" s="3"/>
    </row>
    <row r="19" spans="2:17" ht="28" customHeight="1" thickTop="1" thickBot="1">
      <c r="B19" s="3"/>
      <c r="C19" s="1"/>
      <c r="D19" s="1"/>
      <c r="E19" s="1"/>
      <c r="F19" s="298"/>
      <c r="G19" s="2"/>
      <c r="I19" s="1"/>
      <c r="J19" s="1"/>
      <c r="K19" s="1"/>
      <c r="L19" s="1"/>
      <c r="M19" s="4"/>
      <c r="N19" s="4"/>
      <c r="O19" s="3"/>
    </row>
    <row r="20" spans="2:17" ht="28" customHeight="1" thickTop="1" thickBot="1">
      <c r="B20" s="3"/>
      <c r="C20" s="20"/>
      <c r="D20" s="301" t="s">
        <v>33</v>
      </c>
      <c r="E20" s="302"/>
      <c r="F20" s="299"/>
      <c r="G20" s="1"/>
      <c r="H20" s="1"/>
      <c r="I20" s="1"/>
      <c r="J20" s="1"/>
      <c r="K20" s="1"/>
      <c r="L20" s="1"/>
      <c r="M20" s="4"/>
      <c r="N20" s="4"/>
      <c r="O20" s="3"/>
    </row>
    <row r="21" spans="2:17" ht="28" customHeight="1" thickTop="1">
      <c r="B21" s="3"/>
      <c r="C21" s="3"/>
      <c r="D21" s="3"/>
      <c r="E21" s="3"/>
      <c r="F21" s="3"/>
      <c r="G21" s="3"/>
      <c r="H21" s="3"/>
      <c r="I21" s="3"/>
      <c r="J21" s="3"/>
      <c r="K21" s="3"/>
      <c r="L21" s="3"/>
      <c r="M21" s="3"/>
      <c r="N21" s="3"/>
      <c r="O21" s="3"/>
    </row>
    <row r="24" spans="2:17" ht="28" customHeight="1">
      <c r="C24" t="s">
        <v>0</v>
      </c>
      <c r="G24" t="s">
        <v>9</v>
      </c>
    </row>
    <row r="25" spans="2:17" ht="28" customHeight="1" thickBot="1">
      <c r="B25" s="3"/>
      <c r="C25" s="3"/>
      <c r="D25" s="3"/>
      <c r="E25" s="3"/>
      <c r="F25" s="3"/>
      <c r="G25" s="3"/>
      <c r="H25" s="3"/>
      <c r="I25" s="3"/>
      <c r="J25" s="3"/>
      <c r="K25" s="3"/>
      <c r="L25" s="3"/>
      <c r="M25" s="3"/>
      <c r="N25" s="3"/>
      <c r="O25" s="3"/>
    </row>
    <row r="26" spans="2:17" ht="28" customHeight="1" thickTop="1" thickBot="1">
      <c r="B26" s="3"/>
      <c r="C26" s="295"/>
      <c r="D26" s="295"/>
      <c r="E26" s="295"/>
      <c r="F26" s="296"/>
      <c r="G26" s="315" t="s">
        <v>1</v>
      </c>
      <c r="H26" s="316"/>
      <c r="I26" s="316"/>
      <c r="J26" s="316"/>
      <c r="K26" s="316"/>
      <c r="L26" s="309" t="s">
        <v>92</v>
      </c>
      <c r="M26" s="309"/>
      <c r="N26" s="310"/>
      <c r="O26" s="3"/>
    </row>
    <row r="27" spans="2:17" ht="28" customHeight="1" thickTop="1" thickBot="1">
      <c r="B27" s="3"/>
      <c r="C27" s="7"/>
      <c r="D27" s="8"/>
      <c r="E27" s="9"/>
      <c r="F27" s="297"/>
      <c r="G27" s="317"/>
      <c r="H27" s="318"/>
      <c r="I27" s="318"/>
      <c r="J27" s="318"/>
      <c r="K27" s="318"/>
      <c r="L27" s="311"/>
      <c r="M27" s="311"/>
      <c r="N27" s="312"/>
      <c r="O27" s="3"/>
    </row>
    <row r="28" spans="2:17" ht="28" customHeight="1" thickTop="1" thickBot="1">
      <c r="B28" s="3"/>
      <c r="C28" s="461">
        <v>44561</v>
      </c>
      <c r="D28" s="462"/>
      <c r="E28" s="462"/>
      <c r="F28" s="297"/>
      <c r="G28" s="317"/>
      <c r="H28" s="318"/>
      <c r="I28" s="318"/>
      <c r="J28" s="318"/>
      <c r="K28" s="318"/>
      <c r="L28" s="311"/>
      <c r="M28" s="311"/>
      <c r="N28" s="312"/>
      <c r="O28" s="3"/>
    </row>
    <row r="29" spans="2:17" ht="28" customHeight="1" thickTop="1" thickBot="1">
      <c r="B29" s="3"/>
      <c r="C29" s="6">
        <v>0</v>
      </c>
      <c r="D29" s="6" t="s">
        <v>69</v>
      </c>
      <c r="E29" s="6"/>
      <c r="F29" s="298"/>
      <c r="G29" s="21" t="s">
        <v>34</v>
      </c>
      <c r="H29" s="334" t="str">
        <f>'Vista Generale'!H6</f>
        <v>Accettazione e mantenimento</v>
      </c>
      <c r="I29" s="335"/>
      <c r="J29" s="336"/>
      <c r="K29" s="22" t="s">
        <v>12</v>
      </c>
      <c r="L29" s="22" t="s">
        <v>35</v>
      </c>
      <c r="M29" s="24" t="s">
        <v>36</v>
      </c>
      <c r="N29" s="37" t="s">
        <v>40</v>
      </c>
      <c r="O29" s="3"/>
    </row>
    <row r="30" spans="2:17" ht="28" customHeight="1" thickTop="1" thickBot="1">
      <c r="B30" s="3"/>
      <c r="C30" s="55">
        <v>1</v>
      </c>
      <c r="D30" s="293" t="s">
        <v>3</v>
      </c>
      <c r="E30" s="294"/>
      <c r="F30" s="298"/>
      <c r="G30" s="5" t="s">
        <v>32</v>
      </c>
      <c r="H30" s="25">
        <v>100</v>
      </c>
      <c r="I30" s="48" t="s">
        <v>10</v>
      </c>
      <c r="J30" s="49" t="s">
        <v>11</v>
      </c>
      <c r="K30" s="28" t="s">
        <v>38</v>
      </c>
      <c r="L30" s="15" t="s">
        <v>30</v>
      </c>
      <c r="M30" s="28" t="s">
        <v>37</v>
      </c>
      <c r="N30" s="35"/>
      <c r="O30" s="3"/>
    </row>
    <row r="31" spans="2:17" ht="28" customHeight="1" thickTop="1" thickBot="1">
      <c r="B31" s="3"/>
      <c r="C31" s="6">
        <v>2</v>
      </c>
      <c r="D31" s="6" t="s">
        <v>8</v>
      </c>
      <c r="E31" s="6"/>
      <c r="F31" s="298"/>
      <c r="G31" s="29"/>
      <c r="H31" s="44"/>
      <c r="I31" s="44"/>
      <c r="J31" s="51" t="s">
        <v>114</v>
      </c>
      <c r="K31" s="45"/>
      <c r="L31" s="19" t="s">
        <v>29</v>
      </c>
      <c r="M31" s="33" t="s">
        <v>39</v>
      </c>
      <c r="N31" s="36" t="s">
        <v>41</v>
      </c>
      <c r="O31" s="3"/>
    </row>
    <row r="32" spans="2:17" ht="28" customHeight="1" thickTop="1" thickBot="1">
      <c r="B32" s="3"/>
      <c r="C32" s="6">
        <v>3</v>
      </c>
      <c r="D32" s="6" t="s">
        <v>4</v>
      </c>
      <c r="E32" s="6"/>
      <c r="F32" s="298"/>
      <c r="G32" s="5"/>
      <c r="H32" s="46"/>
      <c r="I32" s="46"/>
      <c r="J32" s="52" t="s">
        <v>63</v>
      </c>
      <c r="K32" s="47"/>
      <c r="L32" s="16" t="s">
        <v>31</v>
      </c>
      <c r="M32" s="27"/>
      <c r="N32" s="35"/>
      <c r="O32" s="3"/>
      <c r="Q32" t="s">
        <v>64</v>
      </c>
    </row>
    <row r="33" spans="2:17" ht="28" customHeight="1" thickTop="1" thickBot="1">
      <c r="B33" s="3"/>
      <c r="C33" s="6">
        <v>4</v>
      </c>
      <c r="D33" s="6" t="s">
        <v>78</v>
      </c>
      <c r="E33" s="6"/>
      <c r="F33" s="298"/>
      <c r="G33" s="29"/>
      <c r="H33" s="44"/>
      <c r="I33" s="44"/>
      <c r="J33" s="51" t="s">
        <v>62</v>
      </c>
      <c r="K33" s="45"/>
      <c r="L33" s="16" t="s">
        <v>31</v>
      </c>
      <c r="M33" s="34"/>
      <c r="N33" s="35"/>
      <c r="O33" s="3"/>
      <c r="Q33" t="s">
        <v>64</v>
      </c>
    </row>
    <row r="34" spans="2:17" ht="28" customHeight="1" thickTop="1" thickBot="1">
      <c r="B34" s="3"/>
      <c r="C34" s="6">
        <v>5</v>
      </c>
      <c r="D34" s="6" t="s">
        <v>79</v>
      </c>
      <c r="E34" s="6"/>
      <c r="F34" s="298"/>
      <c r="G34" s="5" t="s">
        <v>32</v>
      </c>
      <c r="H34" s="25">
        <v>150</v>
      </c>
      <c r="I34" s="48" t="s">
        <v>10</v>
      </c>
      <c r="J34" s="49" t="s">
        <v>13</v>
      </c>
      <c r="K34" s="50"/>
      <c r="L34" s="19"/>
      <c r="M34" s="27"/>
      <c r="N34" s="36" t="s">
        <v>41</v>
      </c>
      <c r="O34" s="3"/>
    </row>
    <row r="35" spans="2:17" ht="28" customHeight="1" thickTop="1" thickBot="1">
      <c r="B35" s="3"/>
      <c r="C35" s="6">
        <v>6</v>
      </c>
      <c r="D35" s="6" t="s">
        <v>5</v>
      </c>
      <c r="E35" s="6"/>
      <c r="F35" s="298"/>
      <c r="G35" s="29"/>
      <c r="H35" s="44"/>
      <c r="I35" s="44"/>
      <c r="J35" s="51" t="s">
        <v>65</v>
      </c>
      <c r="K35" s="45"/>
      <c r="L35" s="19" t="s">
        <v>29</v>
      </c>
      <c r="M35" s="33" t="s">
        <v>39</v>
      </c>
      <c r="N35" s="36" t="s">
        <v>41</v>
      </c>
      <c r="O35" s="3"/>
    </row>
    <row r="36" spans="2:17" ht="28" customHeight="1" thickTop="1" thickBot="1">
      <c r="B36" s="3"/>
      <c r="C36" s="6">
        <v>7</v>
      </c>
      <c r="D36" s="6" t="s">
        <v>80</v>
      </c>
      <c r="E36" s="6"/>
      <c r="F36" s="298"/>
      <c r="G36" s="5"/>
      <c r="H36" s="46"/>
      <c r="I36" s="46"/>
      <c r="J36" s="52" t="s">
        <v>66</v>
      </c>
      <c r="K36" s="47"/>
      <c r="L36" s="16" t="s">
        <v>31</v>
      </c>
      <c r="M36" s="27"/>
      <c r="N36" s="35"/>
      <c r="O36" s="3"/>
    </row>
    <row r="37" spans="2:17" ht="28" customHeight="1" thickTop="1" thickBot="1">
      <c r="B37" s="3"/>
      <c r="C37" s="6">
        <v>8</v>
      </c>
      <c r="D37" s="6" t="s">
        <v>60</v>
      </c>
      <c r="E37" s="6"/>
      <c r="F37" s="298"/>
      <c r="G37" s="29"/>
      <c r="H37" s="44"/>
      <c r="I37" s="44"/>
      <c r="J37" s="51" t="s">
        <v>67</v>
      </c>
      <c r="K37" s="45"/>
      <c r="L37" s="16" t="s">
        <v>31</v>
      </c>
      <c r="M37" s="34"/>
      <c r="N37" s="35"/>
      <c r="O37" s="3"/>
    </row>
    <row r="38" spans="2:17" ht="28" customHeight="1" thickTop="1" thickBot="1">
      <c r="B38" s="3"/>
      <c r="C38" s="6">
        <v>9</v>
      </c>
      <c r="D38" s="6" t="s">
        <v>7</v>
      </c>
      <c r="E38" s="6"/>
      <c r="F38" s="298"/>
      <c r="G38" s="5"/>
      <c r="H38" s="25"/>
      <c r="I38" s="26"/>
      <c r="J38" s="23"/>
      <c r="K38" s="28"/>
      <c r="L38" s="19"/>
      <c r="M38" s="27"/>
      <c r="N38" s="36"/>
      <c r="O38" s="3"/>
    </row>
    <row r="39" spans="2:17" ht="28" customHeight="1" thickTop="1" thickBot="1">
      <c r="B39" s="3"/>
      <c r="C39" s="6">
        <v>10</v>
      </c>
      <c r="D39" s="6" t="s">
        <v>25</v>
      </c>
      <c r="E39" s="6"/>
      <c r="F39" s="298"/>
      <c r="G39" s="74" t="s">
        <v>94</v>
      </c>
      <c r="H39" s="16" t="s">
        <v>31</v>
      </c>
      <c r="I39" s="1"/>
      <c r="K39" s="28"/>
      <c r="L39" s="16"/>
      <c r="M39" s="4"/>
      <c r="N39" s="4"/>
      <c r="O39" s="3"/>
    </row>
    <row r="40" spans="2:17" ht="28" customHeight="1" thickTop="1" thickBot="1">
      <c r="B40" s="3"/>
      <c r="C40" s="6">
        <v>11</v>
      </c>
      <c r="D40" s="6" t="s">
        <v>61</v>
      </c>
      <c r="E40" s="6"/>
      <c r="F40" s="298"/>
      <c r="G40" s="75" t="s">
        <v>93</v>
      </c>
      <c r="H40" s="15" t="s">
        <v>30</v>
      </c>
      <c r="I40" s="1"/>
      <c r="K40" s="28"/>
      <c r="L40" s="15"/>
      <c r="M40" s="4"/>
      <c r="N40" s="4"/>
      <c r="O40" s="3"/>
    </row>
    <row r="41" spans="2:17" ht="28" customHeight="1" thickTop="1" thickBot="1">
      <c r="B41" s="3"/>
      <c r="C41" s="6">
        <v>12</v>
      </c>
      <c r="D41" s="6" t="s">
        <v>81</v>
      </c>
      <c r="E41" s="1"/>
      <c r="F41" s="298"/>
      <c r="G41" s="76" t="s">
        <v>28</v>
      </c>
      <c r="H41" s="19" t="s">
        <v>29</v>
      </c>
      <c r="I41" s="1"/>
      <c r="K41" s="28"/>
      <c r="L41" s="19"/>
      <c r="M41" s="4"/>
      <c r="N41" s="4"/>
      <c r="O41" s="3"/>
    </row>
    <row r="42" spans="2:17" ht="28" customHeight="1" thickTop="1" thickBot="1">
      <c r="B42" s="3"/>
      <c r="C42" s="1"/>
      <c r="D42" s="1"/>
      <c r="E42" s="1"/>
      <c r="F42" s="298"/>
      <c r="G42" s="2"/>
      <c r="I42" s="1"/>
      <c r="J42" s="1"/>
      <c r="K42" s="28"/>
      <c r="L42" s="1"/>
      <c r="M42" s="4"/>
      <c r="N42" s="4"/>
      <c r="O42" s="3"/>
    </row>
    <row r="43" spans="2:17" ht="28" customHeight="1" thickTop="1" thickBot="1">
      <c r="B43" s="3"/>
      <c r="C43" s="20"/>
      <c r="D43" s="301" t="s">
        <v>33</v>
      </c>
      <c r="E43" s="302"/>
      <c r="F43" s="299"/>
      <c r="G43" s="1"/>
      <c r="H43" s="1"/>
      <c r="I43" s="1"/>
      <c r="J43" s="1"/>
      <c r="K43" s="1"/>
      <c r="L43" s="1"/>
      <c r="M43" s="4"/>
      <c r="N43" s="4"/>
      <c r="O43" s="3"/>
    </row>
    <row r="44" spans="2:17" ht="28" customHeight="1" thickTop="1">
      <c r="B44" s="3"/>
      <c r="C44" s="3"/>
      <c r="D44" s="3"/>
      <c r="E44" s="3"/>
      <c r="F44" s="3"/>
      <c r="G44" s="3"/>
      <c r="H44" s="3"/>
      <c r="I44" s="3"/>
      <c r="J44" s="3"/>
      <c r="K44" s="3"/>
      <c r="L44" s="3"/>
      <c r="M44" s="3"/>
      <c r="N44" s="3"/>
      <c r="O44" s="3"/>
    </row>
  </sheetData>
  <mergeCells count="16">
    <mergeCell ref="L26:N28"/>
    <mergeCell ref="D30:E30"/>
    <mergeCell ref="C3:E3"/>
    <mergeCell ref="F3:F20"/>
    <mergeCell ref="C5:E5"/>
    <mergeCell ref="D20:E20"/>
    <mergeCell ref="H6:J6"/>
    <mergeCell ref="D7:E7"/>
    <mergeCell ref="G3:K5"/>
    <mergeCell ref="L3:N5"/>
    <mergeCell ref="C26:E26"/>
    <mergeCell ref="F26:F43"/>
    <mergeCell ref="C28:E28"/>
    <mergeCell ref="H29:J29"/>
    <mergeCell ref="D43:E43"/>
    <mergeCell ref="G26:K28"/>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9EE08-552B-46C8-BDCD-664F707B984B}">
  <sheetPr>
    <pageSetUpPr fitToPage="1"/>
  </sheetPr>
  <dimension ref="B1:M26"/>
  <sheetViews>
    <sheetView showGridLines="0" zoomScale="87" workbookViewId="0">
      <selection activeCell="T15" sqref="T15"/>
    </sheetView>
  </sheetViews>
  <sheetFormatPr baseColWidth="10" defaultColWidth="8.83203125" defaultRowHeight="28" customHeight="1"/>
  <cols>
    <col min="2" max="2" width="4.33203125" customWidth="1"/>
    <col min="4" max="4" width="16.6640625" customWidth="1"/>
    <col min="5" max="5" width="30.1640625" customWidth="1"/>
    <col min="6" max="6" width="1.33203125" customWidth="1"/>
    <col min="8" max="8" width="54.5" bestFit="1" customWidth="1"/>
    <col min="11" max="11" width="18.5" bestFit="1" customWidth="1"/>
    <col min="12" max="12" width="5" bestFit="1" customWidth="1"/>
    <col min="13" max="13" width="4.33203125" customWidth="1"/>
  </cols>
  <sheetData>
    <row r="1" spans="2:13" ht="28" customHeight="1">
      <c r="C1" t="s">
        <v>0</v>
      </c>
      <c r="G1" t="s">
        <v>9</v>
      </c>
    </row>
    <row r="2" spans="2:13" ht="28" customHeight="1" thickBot="1">
      <c r="B2" s="3"/>
      <c r="C2" s="3"/>
      <c r="D2" s="3"/>
      <c r="E2" s="3"/>
      <c r="F2" s="3"/>
      <c r="G2" s="3"/>
      <c r="H2" s="3"/>
      <c r="I2" s="3"/>
      <c r="J2" s="3"/>
      <c r="K2" s="3"/>
      <c r="L2" s="3"/>
      <c r="M2" s="3"/>
    </row>
    <row r="3" spans="2:13" ht="21" thickTop="1" thickBot="1">
      <c r="B3" s="3"/>
      <c r="C3" s="295"/>
      <c r="D3" s="295"/>
      <c r="E3" s="295"/>
      <c r="F3" s="296"/>
      <c r="G3" s="315" t="s">
        <v>1</v>
      </c>
      <c r="H3" s="316"/>
      <c r="I3" s="316"/>
      <c r="J3" s="316"/>
      <c r="K3" s="309" t="s">
        <v>427</v>
      </c>
      <c r="L3" s="310"/>
      <c r="M3" s="3"/>
    </row>
    <row r="4" spans="2:13" ht="21" thickTop="1" thickBot="1">
      <c r="B4" s="3"/>
      <c r="C4" s="7"/>
      <c r="D4" s="8"/>
      <c r="E4" s="9"/>
      <c r="F4" s="297"/>
      <c r="G4" s="317"/>
      <c r="H4" s="318"/>
      <c r="I4" s="318"/>
      <c r="J4" s="318"/>
      <c r="K4" s="311"/>
      <c r="L4" s="312"/>
      <c r="M4" s="3"/>
    </row>
    <row r="5" spans="2:13" ht="26" thickTop="1" thickBot="1">
      <c r="B5" s="3"/>
      <c r="C5" s="325">
        <v>44561</v>
      </c>
      <c r="D5" s="326"/>
      <c r="E5" s="326"/>
      <c r="F5" s="297"/>
      <c r="G5" s="319"/>
      <c r="H5" s="320"/>
      <c r="I5" s="320"/>
      <c r="J5" s="320"/>
      <c r="K5" s="311"/>
      <c r="L5" s="312"/>
      <c r="M5" s="3"/>
    </row>
    <row r="6" spans="2:13" ht="28" customHeight="1" thickTop="1" thickBot="1">
      <c r="B6" s="3"/>
      <c r="C6" s="6">
        <v>0</v>
      </c>
      <c r="D6" s="6" t="s">
        <v>69</v>
      </c>
      <c r="E6" s="6"/>
      <c r="F6" s="297"/>
      <c r="G6" s="10" t="s">
        <v>32</v>
      </c>
      <c r="H6" s="13" t="s">
        <v>19</v>
      </c>
      <c r="I6" s="12"/>
      <c r="J6" s="12"/>
      <c r="K6" s="313" t="s">
        <v>29</v>
      </c>
      <c r="L6" s="314"/>
      <c r="M6" s="3"/>
    </row>
    <row r="7" spans="2:13" ht="28" customHeight="1" thickTop="1" thickBot="1">
      <c r="B7" s="3"/>
      <c r="C7" s="55">
        <v>1</v>
      </c>
      <c r="D7" s="293" t="s">
        <v>3</v>
      </c>
      <c r="E7" s="294"/>
      <c r="F7" s="298"/>
      <c r="G7" s="10" t="s">
        <v>32</v>
      </c>
      <c r="H7" s="13" t="s">
        <v>20</v>
      </c>
      <c r="I7" s="14"/>
      <c r="J7" s="14"/>
      <c r="K7" s="321" t="s">
        <v>31</v>
      </c>
      <c r="L7" s="322"/>
      <c r="M7" s="3"/>
    </row>
    <row r="8" spans="2:13" ht="28" customHeight="1" thickTop="1" thickBot="1">
      <c r="B8" s="3"/>
      <c r="C8" s="6">
        <v>2</v>
      </c>
      <c r="D8" s="6" t="s">
        <v>8</v>
      </c>
      <c r="E8" s="6"/>
      <c r="F8" s="298"/>
      <c r="G8" s="10" t="s">
        <v>32</v>
      </c>
      <c r="H8" s="13" t="s">
        <v>22</v>
      </c>
      <c r="I8" s="14"/>
      <c r="J8" s="14"/>
      <c r="K8" s="323" t="s">
        <v>30</v>
      </c>
      <c r="L8" s="324"/>
      <c r="M8" s="3"/>
    </row>
    <row r="9" spans="2:13" ht="28" customHeight="1" thickTop="1" thickBot="1">
      <c r="B9" s="3"/>
      <c r="C9" s="6">
        <v>3</v>
      </c>
      <c r="D9" s="6" t="s">
        <v>4</v>
      </c>
      <c r="E9" s="6"/>
      <c r="F9" s="298"/>
      <c r="G9" s="10" t="s">
        <v>32</v>
      </c>
      <c r="H9" s="13" t="s">
        <v>91</v>
      </c>
      <c r="K9" s="323" t="s">
        <v>30</v>
      </c>
      <c r="L9" s="324"/>
      <c r="M9" s="3"/>
    </row>
    <row r="10" spans="2:13" ht="28" customHeight="1" thickTop="1" thickBot="1">
      <c r="B10" s="3"/>
      <c r="C10" s="6">
        <v>4</v>
      </c>
      <c r="D10" s="6" t="s">
        <v>78</v>
      </c>
      <c r="E10" s="6"/>
      <c r="F10" s="298"/>
      <c r="G10" s="10" t="s">
        <v>32</v>
      </c>
      <c r="H10" s="13" t="s">
        <v>90</v>
      </c>
      <c r="I10" s="14"/>
      <c r="J10" s="14"/>
      <c r="K10" s="321" t="s">
        <v>31</v>
      </c>
      <c r="L10" s="322"/>
      <c r="M10" s="3"/>
    </row>
    <row r="11" spans="2:13" ht="28" customHeight="1" thickTop="1" thickBot="1">
      <c r="B11" s="3"/>
      <c r="C11" s="6">
        <v>5</v>
      </c>
      <c r="D11" s="6" t="s">
        <v>79</v>
      </c>
      <c r="E11" s="6"/>
      <c r="F11" s="298"/>
      <c r="G11" s="10" t="s">
        <v>32</v>
      </c>
      <c r="H11" s="13" t="s">
        <v>21</v>
      </c>
      <c r="I11" s="14"/>
      <c r="J11" s="14"/>
      <c r="K11" s="323" t="s">
        <v>30</v>
      </c>
      <c r="L11" s="324"/>
      <c r="M11" s="3"/>
    </row>
    <row r="12" spans="2:13" ht="28" customHeight="1" thickTop="1" thickBot="1">
      <c r="B12" s="3"/>
      <c r="C12" s="6">
        <v>6</v>
      </c>
      <c r="D12" s="6" t="s">
        <v>5</v>
      </c>
      <c r="E12" s="6"/>
      <c r="F12" s="298"/>
      <c r="G12" s="10" t="s">
        <v>32</v>
      </c>
      <c r="H12" s="13" t="s">
        <v>6</v>
      </c>
      <c r="I12" s="14"/>
      <c r="J12" s="14"/>
      <c r="K12" s="321" t="s">
        <v>31</v>
      </c>
      <c r="L12" s="322"/>
      <c r="M12" s="3"/>
    </row>
    <row r="13" spans="2:13" ht="28" customHeight="1" thickTop="1" thickBot="1">
      <c r="B13" s="3"/>
      <c r="C13" s="6">
        <v>7</v>
      </c>
      <c r="D13" s="6" t="s">
        <v>80</v>
      </c>
      <c r="E13" s="6"/>
      <c r="F13" s="298"/>
      <c r="G13" s="10" t="s">
        <v>32</v>
      </c>
      <c r="H13" s="13" t="s">
        <v>26</v>
      </c>
      <c r="I13" s="14"/>
      <c r="J13" s="14"/>
      <c r="K13" s="323" t="s">
        <v>30</v>
      </c>
      <c r="L13" s="324"/>
      <c r="M13" s="3"/>
    </row>
    <row r="14" spans="2:13" ht="28" customHeight="1" thickTop="1" thickBot="1">
      <c r="B14" s="3"/>
      <c r="C14" s="6">
        <v>8</v>
      </c>
      <c r="D14" s="6" t="s">
        <v>60</v>
      </c>
      <c r="E14" s="6"/>
      <c r="F14" s="298"/>
      <c r="G14" s="10"/>
      <c r="H14" s="13"/>
      <c r="I14" s="14"/>
      <c r="J14" s="14"/>
      <c r="K14" s="4"/>
      <c r="L14" s="4"/>
      <c r="M14" s="3"/>
    </row>
    <row r="15" spans="2:13" ht="28" customHeight="1" thickTop="1" thickBot="1">
      <c r="B15" s="3"/>
      <c r="C15" s="6">
        <v>9</v>
      </c>
      <c r="D15" s="6" t="s">
        <v>7</v>
      </c>
      <c r="E15" s="6"/>
      <c r="F15" s="298"/>
      <c r="G15" s="10"/>
      <c r="H15" s="13"/>
      <c r="I15" s="14"/>
      <c r="J15" s="14"/>
      <c r="K15" s="4"/>
      <c r="L15" s="4"/>
      <c r="M15" s="3"/>
    </row>
    <row r="16" spans="2:13" ht="28" customHeight="1" thickTop="1" thickBot="1">
      <c r="B16" s="3"/>
      <c r="C16" s="6">
        <v>10</v>
      </c>
      <c r="D16" s="6" t="s">
        <v>25</v>
      </c>
      <c r="E16" s="6"/>
      <c r="F16" s="298"/>
      <c r="G16" s="2"/>
      <c r="I16" s="1"/>
      <c r="J16" s="1"/>
      <c r="K16" s="4"/>
      <c r="L16" s="4"/>
      <c r="M16" s="3"/>
    </row>
    <row r="17" spans="2:13" ht="28" customHeight="1" thickTop="1" thickBot="1">
      <c r="B17" s="3"/>
      <c r="C17" s="6">
        <v>11</v>
      </c>
      <c r="D17" s="6" t="s">
        <v>61</v>
      </c>
      <c r="E17" s="6"/>
      <c r="F17" s="298"/>
      <c r="G17" s="2"/>
      <c r="I17" s="1"/>
      <c r="J17" s="1"/>
      <c r="K17" s="4"/>
      <c r="L17" s="4"/>
      <c r="M17" s="3"/>
    </row>
    <row r="18" spans="2:13" ht="28" customHeight="1" thickTop="1" thickBot="1">
      <c r="B18" s="3"/>
      <c r="C18" s="6">
        <v>12</v>
      </c>
      <c r="D18" s="6" t="s">
        <v>81</v>
      </c>
      <c r="E18" s="1"/>
      <c r="F18" s="298"/>
      <c r="G18" s="2"/>
      <c r="H18" s="331" t="s">
        <v>94</v>
      </c>
      <c r="I18" s="332"/>
      <c r="J18" s="16" t="s">
        <v>31</v>
      </c>
      <c r="K18" s="4"/>
      <c r="L18" s="18"/>
      <c r="M18" s="3"/>
    </row>
    <row r="19" spans="2:13" ht="28" customHeight="1" thickTop="1" thickBot="1">
      <c r="B19" s="3"/>
      <c r="C19" s="6">
        <v>13</v>
      </c>
      <c r="D19" s="6" t="s">
        <v>115</v>
      </c>
      <c r="E19" s="1"/>
      <c r="F19" s="298"/>
      <c r="G19" s="2"/>
      <c r="H19" s="327" t="s">
        <v>428</v>
      </c>
      <c r="I19" s="328"/>
      <c r="J19" s="15" t="s">
        <v>30</v>
      </c>
      <c r="K19" s="17" t="s">
        <v>23</v>
      </c>
      <c r="L19" s="73"/>
      <c r="M19" s="3"/>
    </row>
    <row r="20" spans="2:13" ht="28" customHeight="1" thickTop="1" thickBot="1">
      <c r="B20" s="3"/>
      <c r="C20" s="1"/>
      <c r="D20" s="1"/>
      <c r="E20" s="1"/>
      <c r="F20" s="298"/>
      <c r="G20" s="2"/>
      <c r="H20" s="329" t="s">
        <v>28</v>
      </c>
      <c r="I20" s="330"/>
      <c r="J20" s="19" t="s">
        <v>29</v>
      </c>
      <c r="K20" s="17" t="s">
        <v>24</v>
      </c>
      <c r="L20" s="59"/>
      <c r="M20" s="3"/>
    </row>
    <row r="21" spans="2:13" ht="28" customHeight="1" thickTop="1" thickBot="1">
      <c r="B21" s="3"/>
      <c r="C21" s="20"/>
      <c r="D21" s="301" t="s">
        <v>429</v>
      </c>
      <c r="E21" s="302"/>
      <c r="F21" s="299"/>
      <c r="G21" s="1"/>
      <c r="H21" s="1"/>
      <c r="I21" s="1"/>
      <c r="J21" s="1"/>
      <c r="K21" s="17" t="s">
        <v>55</v>
      </c>
      <c r="L21" s="72" t="s">
        <v>89</v>
      </c>
      <c r="M21" s="3"/>
    </row>
    <row r="22" spans="2:13" ht="28" customHeight="1" thickTop="1">
      <c r="B22" s="3"/>
      <c r="C22" s="3"/>
      <c r="D22" s="3"/>
      <c r="E22" s="3"/>
      <c r="F22" s="3"/>
      <c r="G22" s="3"/>
      <c r="H22" s="3"/>
      <c r="I22" s="3"/>
      <c r="J22" s="3"/>
      <c r="K22" s="3"/>
      <c r="L22" s="3"/>
      <c r="M22" s="3"/>
    </row>
    <row r="24" spans="2:13" ht="28" customHeight="1" thickBot="1"/>
    <row r="25" spans="2:13" ht="28" customHeight="1" thickTop="1" thickBot="1">
      <c r="D25" s="293" t="s">
        <v>3</v>
      </c>
      <c r="E25" s="294"/>
    </row>
    <row r="26" spans="2:13" ht="28" customHeight="1" thickTop="1">
      <c r="D26" t="s">
        <v>116</v>
      </c>
    </row>
  </sheetData>
  <dataConsolidate/>
  <mergeCells count="19">
    <mergeCell ref="D25:E25"/>
    <mergeCell ref="K10:L10"/>
    <mergeCell ref="K11:L11"/>
    <mergeCell ref="K9:L9"/>
    <mergeCell ref="D21:E21"/>
    <mergeCell ref="K12:L12"/>
    <mergeCell ref="K13:L13"/>
    <mergeCell ref="C3:E3"/>
    <mergeCell ref="C5:E5"/>
    <mergeCell ref="F3:F21"/>
    <mergeCell ref="D7:E7"/>
    <mergeCell ref="H19:I19"/>
    <mergeCell ref="H20:I20"/>
    <mergeCell ref="H18:I18"/>
    <mergeCell ref="K3:L5"/>
    <mergeCell ref="K6:L6"/>
    <mergeCell ref="G3:J5"/>
    <mergeCell ref="K7:L7"/>
    <mergeCell ref="K8:L8"/>
  </mergeCells>
  <hyperlinks>
    <hyperlink ref="H6" location="'Accettazione e Mantenimento'!A1" display="Accettazione e mantenimento" xr:uid="{F0D8C0F4-8337-824C-A39A-47EBD9EDC97D}"/>
  </hyperlinks>
  <pageMargins left="0.7" right="0.7" top="0.75" bottom="0.75" header="0.3" footer="0.3"/>
  <pageSetup paperSize="9" scale="71" orientation="landscape"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B50D-E8CC-DD4F-9799-87CCD692A646}">
  <dimension ref="B1:M28"/>
  <sheetViews>
    <sheetView showGridLines="0" workbookViewId="0">
      <selection activeCell="D17" sqref="D17:K17"/>
    </sheetView>
  </sheetViews>
  <sheetFormatPr baseColWidth="10" defaultColWidth="8.83203125" defaultRowHeight="28" customHeight="1"/>
  <cols>
    <col min="2" max="2" width="3" customWidth="1"/>
    <col min="3" max="3" width="1.33203125" customWidth="1"/>
    <col min="4" max="4" width="18.6640625" bestFit="1" customWidth="1"/>
    <col min="5" max="5" width="8.6640625" bestFit="1" customWidth="1"/>
    <col min="6" max="6" width="4.5" customWidth="1"/>
    <col min="7" max="7" width="72.33203125" bestFit="1" customWidth="1"/>
    <col min="8" max="8" width="16.6640625" customWidth="1"/>
    <col min="9" max="9" width="11" customWidth="1"/>
    <col min="10" max="10" width="11.33203125" bestFit="1" customWidth="1"/>
    <col min="11" max="11" width="10.1640625" customWidth="1"/>
    <col min="12" max="12" width="2" customWidth="1"/>
    <col min="13" max="13" width="3.5" customWidth="1"/>
  </cols>
  <sheetData>
    <row r="1" spans="2:13" ht="28" customHeight="1">
      <c r="D1" t="s">
        <v>9</v>
      </c>
    </row>
    <row r="2" spans="2:13" ht="24" customHeight="1">
      <c r="B2" s="3"/>
      <c r="C2" s="3"/>
      <c r="D2" s="3"/>
      <c r="E2" s="3"/>
      <c r="F2" s="3"/>
      <c r="G2" s="3"/>
      <c r="H2" s="3"/>
      <c r="I2" s="3"/>
      <c r="J2" s="3"/>
      <c r="K2" s="3"/>
      <c r="L2" s="3"/>
      <c r="M2" s="3"/>
    </row>
    <row r="3" spans="2:13" ht="39" customHeight="1">
      <c r="B3" s="3"/>
      <c r="C3" s="478"/>
      <c r="D3" s="489" t="s">
        <v>42</v>
      </c>
      <c r="E3" s="318"/>
      <c r="F3" s="318"/>
      <c r="G3" s="490"/>
      <c r="H3" s="109" t="s">
        <v>43</v>
      </c>
      <c r="I3" s="110">
        <v>44561</v>
      </c>
      <c r="J3" s="111"/>
      <c r="K3" s="112"/>
      <c r="L3" s="39"/>
      <c r="M3" s="3"/>
    </row>
    <row r="4" spans="2:13" ht="39" customHeight="1">
      <c r="B4" s="3"/>
      <c r="C4" s="479"/>
      <c r="D4" s="96"/>
      <c r="E4" s="96"/>
      <c r="F4" s="96"/>
      <c r="G4" s="96"/>
      <c r="H4" s="97"/>
      <c r="I4" s="98"/>
      <c r="J4" s="95"/>
      <c r="K4" s="39"/>
      <c r="L4" s="39"/>
      <c r="M4" s="3"/>
    </row>
    <row r="5" spans="2:13" ht="19" customHeight="1">
      <c r="B5" s="3"/>
      <c r="C5" s="480"/>
      <c r="D5" s="477" t="s">
        <v>32</v>
      </c>
      <c r="E5" s="475">
        <v>100</v>
      </c>
      <c r="F5" s="476" t="s">
        <v>10</v>
      </c>
      <c r="G5" s="494" t="s">
        <v>11</v>
      </c>
      <c r="H5" s="496" t="s">
        <v>97</v>
      </c>
      <c r="I5" s="496" t="s">
        <v>98</v>
      </c>
      <c r="J5" s="496" t="s">
        <v>99</v>
      </c>
      <c r="K5" s="496" t="s">
        <v>100</v>
      </c>
      <c r="L5" s="78"/>
      <c r="M5" s="3"/>
    </row>
    <row r="6" spans="2:13" ht="19" customHeight="1">
      <c r="B6" s="3"/>
      <c r="C6" s="480"/>
      <c r="D6" s="477"/>
      <c r="E6" s="475"/>
      <c r="F6" s="476"/>
      <c r="G6" s="495"/>
      <c r="H6" s="497"/>
      <c r="I6" s="497"/>
      <c r="J6" s="497"/>
      <c r="K6" s="497"/>
      <c r="L6" s="78"/>
      <c r="M6" s="3"/>
    </row>
    <row r="7" spans="2:13" ht="28" customHeight="1">
      <c r="B7" s="3"/>
      <c r="C7" s="480"/>
      <c r="D7" s="491" t="s">
        <v>95</v>
      </c>
      <c r="E7" s="492"/>
      <c r="F7" s="492"/>
      <c r="G7" s="492"/>
      <c r="H7" s="492"/>
      <c r="I7" s="492"/>
      <c r="J7" s="492"/>
      <c r="K7" s="493"/>
      <c r="L7" s="78"/>
      <c r="M7" s="3"/>
    </row>
    <row r="8" spans="2:13" ht="28" customHeight="1">
      <c r="B8" s="3"/>
      <c r="C8" s="480"/>
      <c r="D8" s="469" t="s">
        <v>96</v>
      </c>
      <c r="E8" s="470"/>
      <c r="F8" s="470"/>
      <c r="G8" s="471"/>
      <c r="H8" s="103"/>
      <c r="I8" s="102" t="s">
        <v>105</v>
      </c>
      <c r="J8" s="102"/>
      <c r="K8" s="99" t="s">
        <v>102</v>
      </c>
      <c r="L8" s="78"/>
      <c r="M8" s="3"/>
    </row>
    <row r="9" spans="2:13" ht="58" customHeight="1">
      <c r="B9" s="3"/>
      <c r="C9" s="480"/>
      <c r="D9" s="405" t="s">
        <v>101</v>
      </c>
      <c r="E9" s="406"/>
      <c r="F9" s="406"/>
      <c r="G9" s="407"/>
      <c r="H9" s="101"/>
      <c r="I9" s="102" t="s">
        <v>105</v>
      </c>
      <c r="J9" s="102"/>
      <c r="K9" s="99" t="s">
        <v>103</v>
      </c>
      <c r="L9" s="78"/>
      <c r="M9" s="3"/>
    </row>
    <row r="10" spans="2:13" ht="28" customHeight="1">
      <c r="B10" s="3"/>
      <c r="C10" s="480"/>
      <c r="D10" s="472" t="s">
        <v>107</v>
      </c>
      <c r="E10" s="473"/>
      <c r="F10" s="473"/>
      <c r="G10" s="474"/>
      <c r="H10" s="101"/>
      <c r="I10" s="104"/>
      <c r="J10" s="102"/>
      <c r="K10" s="99"/>
      <c r="L10" s="78"/>
      <c r="M10" s="3"/>
    </row>
    <row r="11" spans="2:13" ht="28" customHeight="1">
      <c r="B11" s="3"/>
      <c r="C11" s="479"/>
      <c r="D11" s="89"/>
      <c r="E11" s="90"/>
      <c r="F11" s="91"/>
      <c r="G11" s="92"/>
      <c r="H11" s="92"/>
      <c r="I11" s="93"/>
      <c r="J11" s="94"/>
      <c r="K11" s="93"/>
      <c r="L11" s="79"/>
      <c r="M11" s="3"/>
    </row>
    <row r="12" spans="2:13" ht="28" customHeight="1">
      <c r="B12" s="3"/>
      <c r="C12" s="480"/>
      <c r="D12" s="466" t="s">
        <v>54</v>
      </c>
      <c r="E12" s="467"/>
      <c r="F12" s="467"/>
      <c r="G12" s="467"/>
      <c r="H12" s="467"/>
      <c r="I12" s="467"/>
      <c r="J12" s="467"/>
      <c r="K12" s="468"/>
      <c r="L12" s="78"/>
      <c r="M12" s="3"/>
    </row>
    <row r="13" spans="2:13" ht="28" customHeight="1">
      <c r="B13" s="3"/>
      <c r="C13" s="480"/>
      <c r="D13" s="100" t="s">
        <v>102</v>
      </c>
      <c r="E13" s="469" t="s">
        <v>106</v>
      </c>
      <c r="F13" s="470"/>
      <c r="G13" s="470"/>
      <c r="H13" s="470"/>
      <c r="I13" s="470"/>
      <c r="J13" s="470"/>
      <c r="K13" s="471"/>
      <c r="L13" s="78"/>
      <c r="M13" s="3"/>
    </row>
    <row r="14" spans="2:13" ht="28" customHeight="1">
      <c r="B14" s="3"/>
      <c r="C14" s="480"/>
      <c r="D14" s="100" t="s">
        <v>103</v>
      </c>
      <c r="E14" s="498" t="s">
        <v>108</v>
      </c>
      <c r="F14" s="499"/>
      <c r="G14" s="499"/>
      <c r="H14" s="499"/>
      <c r="I14" s="499"/>
      <c r="J14" s="499"/>
      <c r="K14" s="500"/>
      <c r="L14" s="78"/>
      <c r="M14" s="3"/>
    </row>
    <row r="15" spans="2:13" ht="28" customHeight="1">
      <c r="B15" s="3"/>
      <c r="C15" s="480"/>
      <c r="D15" s="100" t="s">
        <v>104</v>
      </c>
      <c r="E15" s="463"/>
      <c r="F15" s="464"/>
      <c r="G15" s="464"/>
      <c r="H15" s="464"/>
      <c r="I15" s="464"/>
      <c r="J15" s="464"/>
      <c r="K15" s="465"/>
      <c r="L15" s="78"/>
      <c r="M15" s="3"/>
    </row>
    <row r="16" spans="2:13" ht="28" customHeight="1">
      <c r="B16" s="3"/>
      <c r="C16" s="479"/>
      <c r="D16" s="89"/>
      <c r="E16" s="89"/>
      <c r="F16" s="89"/>
      <c r="G16" s="89"/>
      <c r="H16" s="89"/>
      <c r="I16" s="89"/>
      <c r="J16" s="89"/>
      <c r="K16" s="89"/>
      <c r="L16" s="79"/>
      <c r="M16" s="3"/>
    </row>
    <row r="17" spans="2:13" ht="28" customHeight="1">
      <c r="B17" s="3"/>
      <c r="C17" s="480"/>
      <c r="D17" s="466" t="s">
        <v>52</v>
      </c>
      <c r="E17" s="467"/>
      <c r="F17" s="467"/>
      <c r="G17" s="467"/>
      <c r="H17" s="467"/>
      <c r="I17" s="467"/>
      <c r="J17" s="467"/>
      <c r="K17" s="468"/>
      <c r="L17" s="78"/>
      <c r="M17" s="3"/>
    </row>
    <row r="18" spans="2:13" ht="28" customHeight="1">
      <c r="B18" s="3"/>
      <c r="C18" s="480"/>
      <c r="D18" s="482" t="s">
        <v>110</v>
      </c>
      <c r="E18" s="483"/>
      <c r="F18" s="483"/>
      <c r="G18" s="483"/>
      <c r="H18" s="483"/>
      <c r="I18" s="483"/>
      <c r="J18" s="483"/>
      <c r="K18" s="484"/>
      <c r="L18" s="78"/>
      <c r="M18" s="3"/>
    </row>
    <row r="19" spans="2:13" ht="28" customHeight="1">
      <c r="B19" s="3"/>
      <c r="C19" s="480"/>
      <c r="D19" s="482"/>
      <c r="E19" s="483"/>
      <c r="F19" s="483"/>
      <c r="G19" s="483"/>
      <c r="H19" s="483"/>
      <c r="I19" s="483"/>
      <c r="J19" s="483"/>
      <c r="K19" s="484"/>
      <c r="L19" s="78"/>
      <c r="M19" s="3"/>
    </row>
    <row r="20" spans="2:13" ht="28" customHeight="1">
      <c r="B20" s="3"/>
      <c r="C20" s="480"/>
      <c r="D20" s="485"/>
      <c r="E20" s="486"/>
      <c r="F20" s="486"/>
      <c r="G20" s="486"/>
      <c r="H20" s="486"/>
      <c r="I20" s="486"/>
      <c r="J20" s="486"/>
      <c r="K20" s="487"/>
      <c r="L20" s="78"/>
      <c r="M20" s="3"/>
    </row>
    <row r="21" spans="2:13" ht="28" customHeight="1">
      <c r="B21" s="3"/>
      <c r="C21" s="479"/>
      <c r="D21" s="53"/>
      <c r="E21" s="53"/>
      <c r="F21" s="53"/>
      <c r="G21" s="53"/>
      <c r="H21" s="53"/>
      <c r="I21" s="53"/>
      <c r="J21" s="53"/>
      <c r="K21" s="53"/>
      <c r="L21" s="79"/>
      <c r="M21" s="3"/>
    </row>
    <row r="22" spans="2:13" ht="28" customHeight="1">
      <c r="B22" s="3"/>
      <c r="C22" s="479"/>
      <c r="D22" s="466" t="s">
        <v>25</v>
      </c>
      <c r="E22" s="467"/>
      <c r="F22" s="467"/>
      <c r="G22" s="467"/>
      <c r="H22" s="467"/>
      <c r="I22" s="467"/>
      <c r="J22" s="467"/>
      <c r="K22" s="468"/>
      <c r="L22" s="79"/>
      <c r="M22" s="3"/>
    </row>
    <row r="23" spans="2:13" ht="28" customHeight="1">
      <c r="B23" s="3"/>
      <c r="C23" s="479"/>
      <c r="D23" s="53"/>
      <c r="E23" s="53"/>
      <c r="F23" s="53"/>
      <c r="G23" s="53"/>
      <c r="H23" s="53"/>
      <c r="I23" s="53"/>
      <c r="J23" s="53"/>
      <c r="K23" s="53"/>
      <c r="L23" s="79"/>
      <c r="M23" s="3"/>
    </row>
    <row r="24" spans="2:13" ht="28" customHeight="1" thickBot="1">
      <c r="B24" s="3"/>
      <c r="C24" s="479"/>
      <c r="D24" s="53"/>
      <c r="E24" s="53"/>
      <c r="F24" s="53"/>
      <c r="G24" s="53"/>
      <c r="H24" s="53"/>
      <c r="I24" s="53"/>
      <c r="J24" s="53"/>
      <c r="K24" s="53"/>
      <c r="L24" s="79"/>
      <c r="M24" s="3"/>
    </row>
    <row r="25" spans="2:13" ht="20" thickBot="1">
      <c r="B25" s="3"/>
      <c r="C25" s="479"/>
      <c r="D25" s="88" t="s">
        <v>50</v>
      </c>
      <c r="E25" s="82" t="str">
        <f>'Vista di dettaglio'!M7</f>
        <v>E.Gagliano</v>
      </c>
      <c r="F25" s="83"/>
      <c r="G25" s="81">
        <v>44450</v>
      </c>
      <c r="H25" s="488" t="s">
        <v>51</v>
      </c>
      <c r="I25" s="105" t="s">
        <v>53</v>
      </c>
      <c r="J25" s="106"/>
      <c r="K25" s="107"/>
      <c r="L25" s="79"/>
      <c r="M25" s="3"/>
    </row>
    <row r="26" spans="2:13" ht="20" thickBot="1">
      <c r="B26" s="3"/>
      <c r="C26" s="479"/>
      <c r="D26" s="88" t="s">
        <v>49</v>
      </c>
      <c r="E26" s="82" t="str">
        <f>'Vista di dettaglio'!M8</f>
        <v>D.Merlino</v>
      </c>
      <c r="F26" s="83"/>
      <c r="G26" s="81">
        <v>44450</v>
      </c>
      <c r="H26" s="488"/>
      <c r="I26" s="77" t="s">
        <v>45</v>
      </c>
      <c r="J26" s="108" t="s">
        <v>46</v>
      </c>
      <c r="K26" s="77" t="s">
        <v>47</v>
      </c>
      <c r="L26" s="80"/>
      <c r="M26" s="3"/>
    </row>
    <row r="27" spans="2:13" ht="19">
      <c r="B27" s="3"/>
      <c r="C27" s="481"/>
      <c r="D27" s="113" t="s">
        <v>48</v>
      </c>
      <c r="E27" s="86" t="s">
        <v>44</v>
      </c>
      <c r="G27" s="81">
        <v>44450</v>
      </c>
      <c r="H27" s="81"/>
      <c r="I27" s="87"/>
      <c r="J27" s="85"/>
      <c r="K27" s="84"/>
      <c r="L27" s="81"/>
      <c r="M27" s="3"/>
    </row>
    <row r="28" spans="2:13" ht="22" customHeight="1">
      <c r="B28" s="3"/>
      <c r="C28" s="3"/>
      <c r="D28" s="38" t="s">
        <v>33</v>
      </c>
      <c r="E28" s="3"/>
      <c r="F28" s="3"/>
      <c r="G28" s="3"/>
      <c r="H28" s="3"/>
      <c r="I28" s="3"/>
      <c r="J28" s="3"/>
      <c r="K28" s="3"/>
      <c r="L28" s="3"/>
      <c r="M28" s="3"/>
    </row>
  </sheetData>
  <mergeCells count="22">
    <mergeCell ref="E5:E6"/>
    <mergeCell ref="F5:F6"/>
    <mergeCell ref="D5:D6"/>
    <mergeCell ref="C3:C27"/>
    <mergeCell ref="D12:K12"/>
    <mergeCell ref="D17:K17"/>
    <mergeCell ref="D18:K20"/>
    <mergeCell ref="H25:H26"/>
    <mergeCell ref="D3:G3"/>
    <mergeCell ref="D7:K7"/>
    <mergeCell ref="G5:G6"/>
    <mergeCell ref="H5:H6"/>
    <mergeCell ref="I5:I6"/>
    <mergeCell ref="J5:J6"/>
    <mergeCell ref="K5:K6"/>
    <mergeCell ref="E14:K14"/>
    <mergeCell ref="E15:K15"/>
    <mergeCell ref="D22:K22"/>
    <mergeCell ref="D8:G8"/>
    <mergeCell ref="D9:G9"/>
    <mergeCell ref="D10:G10"/>
    <mergeCell ref="E13:K13"/>
  </mergeCells>
  <pageMargins left="0.7" right="0.7" top="0.75" bottom="0.75" header="0.3" footer="0.3"/>
  <pageSetup paperSize="9" orientation="portrait" horizontalDpi="0" verticalDpi="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93477-D129-D448-85B8-2F841636A6D5}">
  <dimension ref="D2:D5"/>
  <sheetViews>
    <sheetView workbookViewId="0">
      <selection activeCell="A3" sqref="A3"/>
    </sheetView>
  </sheetViews>
  <sheetFormatPr baseColWidth="10" defaultColWidth="11" defaultRowHeight="19"/>
  <sheetData>
    <row r="2" spans="4:4">
      <c r="D2" t="s">
        <v>109</v>
      </c>
    </row>
    <row r="3" spans="4:4">
      <c r="D3" t="s">
        <v>110</v>
      </c>
    </row>
    <row r="4" spans="4:4">
      <c r="D4" t="s">
        <v>111</v>
      </c>
    </row>
    <row r="5" spans="4:4">
      <c r="D5"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0E1B-B6BB-E641-B152-BA6E80BD27B0}">
  <dimension ref="B2:F15"/>
  <sheetViews>
    <sheetView showGridLines="0" topLeftCell="A5" workbookViewId="0">
      <selection activeCell="E13" sqref="E13"/>
    </sheetView>
  </sheetViews>
  <sheetFormatPr baseColWidth="10" defaultColWidth="11" defaultRowHeight="19"/>
  <cols>
    <col min="2" max="2" width="3.5" bestFit="1" customWidth="1"/>
    <col min="3" max="3" width="49.6640625" bestFit="1" customWidth="1"/>
    <col min="4" max="4" width="35.33203125" customWidth="1"/>
    <col min="5" max="5" width="46.1640625" customWidth="1"/>
  </cols>
  <sheetData>
    <row r="2" spans="2:6">
      <c r="B2" s="124"/>
      <c r="C2" s="125" t="s">
        <v>117</v>
      </c>
      <c r="D2" s="122" t="s">
        <v>118</v>
      </c>
      <c r="E2" s="122" t="s">
        <v>119</v>
      </c>
    </row>
    <row r="3" spans="2:6" ht="130" customHeight="1">
      <c r="B3" s="126">
        <v>1</v>
      </c>
      <c r="C3" s="126" t="s">
        <v>3</v>
      </c>
      <c r="D3" s="127" t="s">
        <v>120</v>
      </c>
      <c r="E3" s="128" t="s">
        <v>121</v>
      </c>
    </row>
    <row r="4" spans="2:6" ht="171" customHeight="1">
      <c r="B4" s="126">
        <v>2</v>
      </c>
      <c r="C4" s="126" t="s">
        <v>8</v>
      </c>
      <c r="D4" s="127" t="s">
        <v>122</v>
      </c>
      <c r="E4" s="129" t="s">
        <v>123</v>
      </c>
    </row>
    <row r="5" spans="2:6" ht="198">
      <c r="B5" s="126">
        <v>3</v>
      </c>
      <c r="C5" s="126" t="s">
        <v>4</v>
      </c>
      <c r="D5" s="127" t="s">
        <v>124</v>
      </c>
      <c r="E5" s="130" t="s">
        <v>125</v>
      </c>
      <c r="F5" s="124" t="s">
        <v>160</v>
      </c>
    </row>
    <row r="6" spans="2:6" ht="21">
      <c r="B6" s="126">
        <v>4</v>
      </c>
      <c r="C6" s="126" t="s">
        <v>78</v>
      </c>
      <c r="D6" s="123"/>
      <c r="E6" s="121"/>
    </row>
    <row r="7" spans="2:6" ht="21">
      <c r="B7" s="126">
        <v>5</v>
      </c>
      <c r="C7" s="126" t="s">
        <v>79</v>
      </c>
      <c r="D7" s="123"/>
      <c r="E7" s="121"/>
    </row>
    <row r="8" spans="2:6" ht="21">
      <c r="B8" s="126">
        <v>6</v>
      </c>
      <c r="C8" s="126" t="s">
        <v>5</v>
      </c>
      <c r="D8" s="123"/>
      <c r="E8" s="121"/>
    </row>
    <row r="9" spans="2:6" ht="21">
      <c r="B9" s="126">
        <v>7</v>
      </c>
      <c r="C9" s="126" t="s">
        <v>80</v>
      </c>
      <c r="D9" s="123"/>
      <c r="E9" s="121"/>
    </row>
    <row r="10" spans="2:6" ht="21">
      <c r="B10" s="126">
        <v>8</v>
      </c>
      <c r="C10" s="126" t="s">
        <v>60</v>
      </c>
      <c r="D10" s="123"/>
      <c r="E10" s="121"/>
    </row>
    <row r="11" spans="2:6" ht="21">
      <c r="B11" s="126">
        <v>9</v>
      </c>
      <c r="C11" s="126" t="s">
        <v>7</v>
      </c>
      <c r="D11" s="123"/>
      <c r="E11" s="121"/>
    </row>
    <row r="12" spans="2:6" ht="21">
      <c r="B12" s="126">
        <v>10</v>
      </c>
      <c r="C12" s="126" t="s">
        <v>25</v>
      </c>
      <c r="D12" s="123"/>
      <c r="E12" s="121"/>
    </row>
    <row r="13" spans="2:6" ht="21">
      <c r="B13" s="126">
        <v>11</v>
      </c>
      <c r="C13" s="126" t="s">
        <v>61</v>
      </c>
      <c r="D13" s="123"/>
      <c r="E13" s="121"/>
    </row>
    <row r="14" spans="2:6" ht="21">
      <c r="B14" s="126">
        <v>12</v>
      </c>
      <c r="C14" s="126" t="s">
        <v>81</v>
      </c>
      <c r="D14" s="121"/>
      <c r="E14" s="121"/>
    </row>
    <row r="15" spans="2:6" ht="21">
      <c r="B15" s="126">
        <v>13</v>
      </c>
      <c r="C15" s="126" t="s">
        <v>115</v>
      </c>
      <c r="D15" s="121"/>
      <c r="E15" s="12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51CF9-BC41-294A-B874-2C47C5C1A385}">
  <dimension ref="C1:L19"/>
  <sheetViews>
    <sheetView showGridLines="0" workbookViewId="0">
      <selection activeCell="F18" sqref="F18"/>
    </sheetView>
  </sheetViews>
  <sheetFormatPr baseColWidth="10" defaultColWidth="11" defaultRowHeight="19"/>
  <cols>
    <col min="3" max="3" width="6.5" customWidth="1"/>
    <col min="4" max="4" width="8.1640625" customWidth="1"/>
    <col min="5" max="5" width="2" bestFit="1" customWidth="1"/>
    <col min="6" max="6" width="85.6640625" customWidth="1"/>
    <col min="7" max="7" width="9.5" bestFit="1" customWidth="1"/>
    <col min="8" max="8" width="8.6640625" bestFit="1" customWidth="1"/>
    <col min="9" max="9" width="21.1640625" customWidth="1"/>
    <col min="10" max="10" width="42.6640625" bestFit="1" customWidth="1"/>
    <col min="11" max="11" width="15.6640625" bestFit="1" customWidth="1"/>
    <col min="12" max="12" width="19.6640625" bestFit="1" customWidth="1"/>
  </cols>
  <sheetData>
    <row r="1" spans="3:12">
      <c r="J1" s="333" t="s">
        <v>57</v>
      </c>
      <c r="K1" s="333"/>
    </row>
    <row r="2" spans="3:12" ht="47" customHeight="1" thickBot="1">
      <c r="C2" s="21" t="s">
        <v>34</v>
      </c>
      <c r="D2" s="334" t="str">
        <f>'Vista Generale'!H6</f>
        <v>Accettazione e mantenimento</v>
      </c>
      <c r="E2" s="335"/>
      <c r="F2" s="336"/>
      <c r="G2" s="22" t="s">
        <v>12</v>
      </c>
      <c r="H2" s="22" t="s">
        <v>35</v>
      </c>
      <c r="I2" s="24" t="s">
        <v>36</v>
      </c>
      <c r="J2" s="42" t="s">
        <v>58</v>
      </c>
      <c r="K2" s="43" t="s">
        <v>56</v>
      </c>
      <c r="L2" s="42" t="s">
        <v>59</v>
      </c>
    </row>
    <row r="3" spans="3:12" ht="25" thickBot="1">
      <c r="C3" s="5" t="s">
        <v>32</v>
      </c>
      <c r="D3" s="25">
        <v>100</v>
      </c>
      <c r="E3" s="26" t="s">
        <v>10</v>
      </c>
      <c r="F3" s="23" t="s">
        <v>11</v>
      </c>
      <c r="G3" s="28" t="s">
        <v>38</v>
      </c>
      <c r="H3" s="15" t="s">
        <v>30</v>
      </c>
      <c r="I3" s="28" t="s">
        <v>37</v>
      </c>
      <c r="J3" s="40">
        <v>44301</v>
      </c>
      <c r="K3" s="28" t="str">
        <f>IF(L3&lt;J3,"'Problem'","'ok'")</f>
        <v>'Problem'</v>
      </c>
      <c r="L3" s="41">
        <v>44255</v>
      </c>
    </row>
    <row r="4" spans="3:12" ht="26" thickTop="1" thickBot="1">
      <c r="C4" s="5"/>
      <c r="D4" s="44"/>
      <c r="E4" s="44"/>
      <c r="F4" s="51" t="s">
        <v>176</v>
      </c>
      <c r="G4" s="45"/>
      <c r="H4" s="19" t="s">
        <v>29</v>
      </c>
      <c r="I4" s="33" t="s">
        <v>39</v>
      </c>
      <c r="J4" s="36" t="s">
        <v>41</v>
      </c>
      <c r="K4" s="28"/>
      <c r="L4" s="41"/>
    </row>
    <row r="5" spans="3:12" ht="26" thickTop="1" thickBot="1">
      <c r="C5" s="5"/>
      <c r="D5" s="44"/>
      <c r="E5" s="44"/>
      <c r="F5" s="51" t="s">
        <v>175</v>
      </c>
      <c r="G5" s="45"/>
      <c r="H5" s="16" t="s">
        <v>31</v>
      </c>
      <c r="I5" s="34"/>
      <c r="J5" s="35"/>
      <c r="K5" s="28"/>
      <c r="L5" s="41"/>
    </row>
    <row r="6" spans="3:12" ht="25" thickBot="1">
      <c r="C6" s="29" t="s">
        <v>32</v>
      </c>
      <c r="D6" s="30">
        <v>150</v>
      </c>
      <c r="E6" s="31" t="s">
        <v>10</v>
      </c>
      <c r="F6" s="32" t="s">
        <v>13</v>
      </c>
      <c r="G6" s="33"/>
      <c r="H6" s="19" t="s">
        <v>29</v>
      </c>
      <c r="I6" s="33" t="s">
        <v>39</v>
      </c>
    </row>
    <row r="7" spans="3:12" ht="25" thickBot="1">
      <c r="D7" s="46"/>
      <c r="E7" s="46"/>
      <c r="F7" s="140" t="s">
        <v>161</v>
      </c>
      <c r="G7" s="47"/>
      <c r="H7" s="16" t="s">
        <v>31</v>
      </c>
      <c r="I7" s="33"/>
    </row>
    <row r="8" spans="3:12" ht="25" thickBot="1">
      <c r="C8" s="5" t="s">
        <v>32</v>
      </c>
      <c r="D8" s="25">
        <v>200</v>
      </c>
      <c r="E8" s="26" t="s">
        <v>10</v>
      </c>
      <c r="F8" s="23" t="s">
        <v>17</v>
      </c>
      <c r="G8" s="28"/>
      <c r="H8" s="16" t="s">
        <v>31</v>
      </c>
      <c r="I8" s="27"/>
    </row>
    <row r="9" spans="3:12" ht="25" thickBot="1">
      <c r="C9" s="5"/>
      <c r="D9" s="25"/>
      <c r="E9" s="26"/>
      <c r="F9" s="144" t="s">
        <v>164</v>
      </c>
      <c r="G9" s="28"/>
      <c r="H9" s="139"/>
      <c r="I9" s="27"/>
    </row>
    <row r="10" spans="3:12" ht="25" thickBot="1">
      <c r="C10" s="5"/>
      <c r="D10" s="25"/>
      <c r="E10" s="26"/>
      <c r="F10" s="23" t="s">
        <v>165</v>
      </c>
      <c r="G10" s="28"/>
      <c r="H10" s="139"/>
      <c r="I10" s="27"/>
    </row>
    <row r="11" spans="3:12" ht="25" thickBot="1">
      <c r="C11" s="5"/>
      <c r="D11" s="25"/>
      <c r="E11" s="26"/>
      <c r="F11" s="23" t="s">
        <v>107</v>
      </c>
      <c r="G11" s="28"/>
      <c r="H11" s="139"/>
      <c r="I11" s="27"/>
    </row>
    <row r="12" spans="3:12" ht="25" thickBot="1">
      <c r="C12" s="29" t="s">
        <v>32</v>
      </c>
      <c r="D12" s="30">
        <v>300</v>
      </c>
      <c r="E12" s="31" t="s">
        <v>10</v>
      </c>
      <c r="F12" s="32" t="s">
        <v>15</v>
      </c>
      <c r="G12" s="33"/>
      <c r="H12" s="19" t="s">
        <v>31</v>
      </c>
      <c r="I12" s="33"/>
    </row>
    <row r="13" spans="3:12" ht="25" thickBot="1">
      <c r="C13" s="5"/>
      <c r="D13" s="25"/>
      <c r="E13" s="26"/>
      <c r="F13" s="23"/>
      <c r="G13" s="28"/>
      <c r="H13" s="16"/>
      <c r="I13" s="27"/>
    </row>
    <row r="14" spans="3:12" ht="25" thickBot="1">
      <c r="C14" s="5"/>
      <c r="D14" s="25"/>
      <c r="E14" s="26"/>
      <c r="F14" s="23"/>
      <c r="G14" s="28"/>
      <c r="H14" s="16"/>
      <c r="I14" s="27"/>
    </row>
    <row r="15" spans="3:12" ht="25" thickBot="1">
      <c r="C15" s="5" t="s">
        <v>32</v>
      </c>
      <c r="D15" s="25">
        <v>400</v>
      </c>
      <c r="E15" s="26" t="s">
        <v>10</v>
      </c>
      <c r="F15" s="23" t="s">
        <v>16</v>
      </c>
      <c r="G15" s="28"/>
      <c r="H15" s="16" t="s">
        <v>31</v>
      </c>
      <c r="I15" s="27"/>
    </row>
    <row r="16" spans="3:12" ht="25" thickBot="1">
      <c r="C16" s="5"/>
      <c r="D16" s="25"/>
      <c r="E16" s="26"/>
      <c r="F16" s="23"/>
      <c r="G16" s="28"/>
      <c r="H16" s="16"/>
      <c r="I16" s="27"/>
    </row>
    <row r="17" spans="3:9" ht="25" thickBot="1">
      <c r="C17" s="5"/>
      <c r="D17" s="25"/>
      <c r="E17" s="26"/>
      <c r="F17" s="23"/>
      <c r="G17" s="28"/>
      <c r="H17" s="16"/>
      <c r="I17" s="27"/>
    </row>
    <row r="18" spans="3:9" ht="25" thickBot="1">
      <c r="C18" s="29" t="s">
        <v>32</v>
      </c>
      <c r="D18" s="30">
        <v>500</v>
      </c>
      <c r="E18" s="31" t="s">
        <v>10</v>
      </c>
      <c r="F18" s="32" t="s">
        <v>18</v>
      </c>
      <c r="G18" s="33"/>
      <c r="H18" s="16" t="s">
        <v>31</v>
      </c>
      <c r="I18" s="34"/>
    </row>
    <row r="19" spans="3:9" ht="25" thickBot="1">
      <c r="C19" s="5"/>
      <c r="D19" s="25"/>
      <c r="E19" s="26"/>
      <c r="F19" s="23"/>
      <c r="G19" s="28"/>
      <c r="H19" s="19"/>
      <c r="I19" s="27"/>
    </row>
  </sheetData>
  <mergeCells count="2">
    <mergeCell ref="J1:K1"/>
    <mergeCell ref="D2:F2"/>
  </mergeCells>
  <hyperlinks>
    <hyperlink ref="F7" location="'TEAM (151)'!A1" display="151 - Definizione del Team di lavoro e conclusioni raggiunte" xr:uid="{C5F1B1FF-C137-6C47-9677-A95B202F5D69}"/>
    <hyperlink ref="F9" location="'201_Conferma di indipendenza'!A1" display="201 - Domenico Merlino" xr:uid="{AB039813-2DE1-6146-8194-FBDF6E81991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06D94-64E8-D641-A40C-A3FCB94A7CDB}">
  <dimension ref="B3:K31"/>
  <sheetViews>
    <sheetView showGridLines="0" topLeftCell="F15" workbookViewId="0">
      <selection activeCell="K17" sqref="K17"/>
    </sheetView>
  </sheetViews>
  <sheetFormatPr baseColWidth="10" defaultColWidth="11" defaultRowHeight="19"/>
  <cols>
    <col min="2" max="2" width="16.1640625" customWidth="1"/>
    <col min="3" max="3" width="16.83203125" customWidth="1"/>
    <col min="4" max="4" width="22.1640625" customWidth="1"/>
    <col min="5" max="5" width="18.33203125" customWidth="1"/>
    <col min="6" max="6" width="24" bestFit="1" customWidth="1"/>
    <col min="7" max="7" width="29.83203125" hidden="1" customWidth="1"/>
    <col min="8" max="8" width="67.1640625" customWidth="1"/>
    <col min="9" max="9" width="40.6640625" bestFit="1" customWidth="1"/>
    <col min="11" max="11" width="41" bestFit="1" customWidth="1"/>
    <col min="14" max="14" width="23.33203125" customWidth="1"/>
  </cols>
  <sheetData>
    <row r="3" spans="2:11" ht="20" thickBot="1"/>
    <row r="4" spans="2:11">
      <c r="B4" s="337" t="s">
        <v>155</v>
      </c>
      <c r="C4" s="338"/>
      <c r="D4" s="338"/>
      <c r="E4" s="338"/>
      <c r="F4" s="338"/>
      <c r="G4" s="338"/>
      <c r="H4" s="338"/>
      <c r="I4" s="339"/>
    </row>
    <row r="5" spans="2:11">
      <c r="B5" s="340"/>
      <c r="C5" s="341"/>
      <c r="D5" s="341"/>
      <c r="E5" s="341"/>
      <c r="F5" s="341"/>
      <c r="G5" s="341"/>
      <c r="H5" s="341"/>
      <c r="I5" s="342"/>
    </row>
    <row r="6" spans="2:11" ht="49" customHeight="1">
      <c r="B6" s="340"/>
      <c r="C6" s="341"/>
      <c r="D6" s="341"/>
      <c r="E6" s="341"/>
      <c r="F6" s="341"/>
      <c r="G6" s="341"/>
      <c r="H6" s="341"/>
      <c r="I6" s="342"/>
    </row>
    <row r="7" spans="2:11">
      <c r="B7" s="340"/>
      <c r="C7" s="341"/>
      <c r="D7" s="341"/>
      <c r="E7" s="341"/>
      <c r="F7" s="341"/>
      <c r="G7" s="341"/>
      <c r="H7" s="341"/>
      <c r="I7" s="342"/>
    </row>
    <row r="8" spans="2:11" ht="93" customHeight="1">
      <c r="B8" s="340"/>
      <c r="C8" s="341"/>
      <c r="D8" s="341"/>
      <c r="E8" s="341"/>
      <c r="F8" s="341"/>
      <c r="G8" s="341"/>
      <c r="H8" s="341"/>
      <c r="I8" s="342"/>
    </row>
    <row r="9" spans="2:11" ht="183" customHeight="1" thickBot="1">
      <c r="B9" s="343"/>
      <c r="C9" s="344"/>
      <c r="D9" s="344"/>
      <c r="E9" s="344"/>
      <c r="F9" s="344"/>
      <c r="G9" s="344"/>
      <c r="H9" s="344"/>
      <c r="I9" s="345"/>
    </row>
    <row r="13" spans="2:11">
      <c r="B13" s="131" t="s">
        <v>126</v>
      </c>
      <c r="C13" s="131" t="s">
        <v>127</v>
      </c>
      <c r="D13" s="131" t="s">
        <v>128</v>
      </c>
      <c r="E13" s="131" t="s">
        <v>129</v>
      </c>
      <c r="F13" s="131" t="s">
        <v>130</v>
      </c>
      <c r="G13" s="131" t="s">
        <v>130</v>
      </c>
      <c r="H13" s="131" t="s">
        <v>144</v>
      </c>
      <c r="I13" s="131" t="s">
        <v>162</v>
      </c>
      <c r="K13" s="131" t="s">
        <v>131</v>
      </c>
    </row>
    <row r="14" spans="2:11" ht="180">
      <c r="B14" s="124" t="s">
        <v>132</v>
      </c>
      <c r="C14" s="124" t="s">
        <v>133</v>
      </c>
      <c r="D14" s="132" t="s">
        <v>134</v>
      </c>
      <c r="E14" s="133">
        <v>3481565432</v>
      </c>
      <c r="F14" s="124" t="s">
        <v>135</v>
      </c>
      <c r="G14" s="124" t="s">
        <v>142</v>
      </c>
      <c r="H14" s="130" t="s">
        <v>147</v>
      </c>
      <c r="I14" s="134" t="s">
        <v>163</v>
      </c>
      <c r="K14" s="135" t="s">
        <v>459</v>
      </c>
    </row>
    <row r="15" spans="2:11" ht="140">
      <c r="B15" s="124" t="s">
        <v>136</v>
      </c>
      <c r="C15" s="124" t="s">
        <v>137</v>
      </c>
      <c r="D15" s="124"/>
      <c r="E15" s="124"/>
      <c r="F15" s="130" t="s">
        <v>151</v>
      </c>
      <c r="G15" s="124" t="s">
        <v>143</v>
      </c>
      <c r="H15" s="130" t="s">
        <v>154</v>
      </c>
      <c r="I15" s="134" t="s">
        <v>163</v>
      </c>
      <c r="K15" s="135" t="s">
        <v>460</v>
      </c>
    </row>
    <row r="16" spans="2:11" ht="100">
      <c r="B16" s="124" t="s">
        <v>140</v>
      </c>
      <c r="C16" s="124" t="s">
        <v>141</v>
      </c>
      <c r="D16" s="124"/>
      <c r="E16" s="124"/>
      <c r="F16" s="124" t="s">
        <v>145</v>
      </c>
      <c r="G16" s="124" t="s">
        <v>146</v>
      </c>
      <c r="H16" s="130" t="s">
        <v>461</v>
      </c>
      <c r="I16" s="134" t="s">
        <v>163</v>
      </c>
      <c r="K16" s="130" t="s">
        <v>150</v>
      </c>
    </row>
    <row r="17" spans="2:11" ht="160">
      <c r="B17" s="124" t="s">
        <v>455</v>
      </c>
      <c r="C17" s="124" t="s">
        <v>456</v>
      </c>
      <c r="D17" s="124"/>
      <c r="E17" s="124"/>
      <c r="F17" s="130" t="s">
        <v>159</v>
      </c>
      <c r="G17" s="124"/>
      <c r="H17" s="130" t="s">
        <v>157</v>
      </c>
      <c r="I17" s="134" t="s">
        <v>163</v>
      </c>
      <c r="K17" s="130" t="s">
        <v>158</v>
      </c>
    </row>
    <row r="18" spans="2:11" ht="180">
      <c r="B18" s="124" t="s">
        <v>138</v>
      </c>
      <c r="C18" s="124" t="s">
        <v>139</v>
      </c>
      <c r="D18" s="124"/>
      <c r="E18" s="124"/>
      <c r="F18" s="124" t="s">
        <v>153</v>
      </c>
      <c r="G18" s="124" t="s">
        <v>149</v>
      </c>
      <c r="H18" s="130" t="s">
        <v>152</v>
      </c>
      <c r="I18" s="134" t="s">
        <v>163</v>
      </c>
      <c r="K18" s="130" t="s">
        <v>148</v>
      </c>
    </row>
    <row r="21" spans="2:11" ht="22" thickBot="1">
      <c r="B21" s="138" t="s">
        <v>52</v>
      </c>
    </row>
    <row r="22" spans="2:11">
      <c r="B22" s="346" t="s">
        <v>156</v>
      </c>
      <c r="C22" s="338"/>
      <c r="D22" s="338"/>
      <c r="E22" s="338"/>
      <c r="F22" s="338"/>
      <c r="G22" s="338"/>
      <c r="H22" s="338"/>
      <c r="I22" s="339"/>
    </row>
    <row r="23" spans="2:11">
      <c r="B23" s="340"/>
      <c r="C23" s="341"/>
      <c r="D23" s="341"/>
      <c r="E23" s="341"/>
      <c r="F23" s="341"/>
      <c r="G23" s="341"/>
      <c r="H23" s="341"/>
      <c r="I23" s="342"/>
    </row>
    <row r="24" spans="2:11">
      <c r="B24" s="340"/>
      <c r="C24" s="341"/>
      <c r="D24" s="341"/>
      <c r="E24" s="341"/>
      <c r="F24" s="341"/>
      <c r="G24" s="341"/>
      <c r="H24" s="341"/>
      <c r="I24" s="342"/>
    </row>
    <row r="25" spans="2:11">
      <c r="B25" s="340"/>
      <c r="C25" s="341"/>
      <c r="D25" s="341"/>
      <c r="E25" s="341"/>
      <c r="F25" s="341"/>
      <c r="G25" s="341"/>
      <c r="H25" s="341"/>
      <c r="I25" s="342"/>
    </row>
    <row r="26" spans="2:11">
      <c r="B26" s="340"/>
      <c r="C26" s="341"/>
      <c r="D26" s="341"/>
      <c r="E26" s="341"/>
      <c r="F26" s="341"/>
      <c r="G26" s="341"/>
      <c r="H26" s="341"/>
      <c r="I26" s="342"/>
    </row>
    <row r="27" spans="2:11" ht="20" thickBot="1">
      <c r="B27" s="343"/>
      <c r="C27" s="344"/>
      <c r="D27" s="344"/>
      <c r="E27" s="344"/>
      <c r="F27" s="344"/>
      <c r="G27" s="344"/>
      <c r="H27" s="344"/>
      <c r="I27" s="345"/>
    </row>
    <row r="28" spans="2:11">
      <c r="B28" s="137"/>
    </row>
    <row r="29" spans="2:11">
      <c r="B29" s="136"/>
    </row>
    <row r="30" spans="2:11">
      <c r="B30" s="136"/>
    </row>
    <row r="31" spans="2:11">
      <c r="B31" s="136"/>
    </row>
  </sheetData>
  <mergeCells count="2">
    <mergeCell ref="B4:I9"/>
    <mergeCell ref="B22:I27"/>
  </mergeCells>
  <hyperlinks>
    <hyperlink ref="D14" r:id="rId1" xr:uid="{541E681C-25AA-A344-A526-9CDD876A5ED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E60A1-5079-D649-B6D3-8AFC1CD7675B}">
  <dimension ref="D1:X22"/>
  <sheetViews>
    <sheetView showGridLines="0" zoomScale="75" workbookViewId="0">
      <selection activeCell="M21" sqref="M21"/>
    </sheetView>
  </sheetViews>
  <sheetFormatPr baseColWidth="10" defaultColWidth="35.5" defaultRowHeight="19"/>
  <cols>
    <col min="1" max="2" width="7.6640625" style="208" customWidth="1"/>
    <col min="3" max="3" width="3.33203125" style="208" customWidth="1"/>
    <col min="4" max="4" width="28.83203125" style="206" customWidth="1"/>
    <col min="5" max="5" width="79" style="207" bestFit="1" customWidth="1"/>
    <col min="6" max="6" width="27.33203125" style="208" customWidth="1"/>
    <col min="7" max="7" width="19.1640625" style="208" customWidth="1"/>
    <col min="8" max="8" width="17.1640625" style="208" customWidth="1"/>
    <col min="9" max="9" width="18" style="208" customWidth="1"/>
    <col min="10" max="11" width="20.5" style="208" customWidth="1"/>
    <col min="12" max="12" width="18" style="208" customWidth="1"/>
    <col min="13" max="13" width="18.5" style="208" customWidth="1"/>
    <col min="14" max="14" width="12.6640625" style="208" customWidth="1"/>
    <col min="15" max="15" width="4.83203125" style="208" bestFit="1" customWidth="1"/>
    <col min="16" max="16" width="18" style="208" customWidth="1"/>
    <col min="17" max="18" width="35.5" style="208"/>
    <col min="19" max="19" width="46" style="208" bestFit="1" customWidth="1"/>
    <col min="20" max="22" width="35.5" style="208"/>
    <col min="23" max="23" width="46.83203125" style="208" bestFit="1" customWidth="1"/>
    <col min="24" max="24" width="6" style="208" bestFit="1" customWidth="1"/>
    <col min="25" max="16384" width="35.5" style="208"/>
  </cols>
  <sheetData>
    <row r="1" spans="4:24">
      <c r="G1" s="28"/>
      <c r="H1" s="27"/>
    </row>
    <row r="2" spans="4:24">
      <c r="G2" s="28"/>
      <c r="H2" s="27"/>
    </row>
    <row r="3" spans="4:24">
      <c r="G3" s="28"/>
      <c r="H3" s="27"/>
    </row>
    <row r="4" spans="4:24">
      <c r="G4" s="28"/>
      <c r="H4" s="27"/>
      <c r="S4" s="211" t="s">
        <v>434</v>
      </c>
      <c r="T4" s="212" t="s">
        <v>435</v>
      </c>
      <c r="U4" s="212" t="s">
        <v>436</v>
      </c>
      <c r="W4" s="211" t="s">
        <v>437</v>
      </c>
    </row>
    <row r="5" spans="4:24">
      <c r="G5" s="28"/>
      <c r="H5" s="27"/>
      <c r="S5" s="208" t="s">
        <v>438</v>
      </c>
      <c r="T5" s="213">
        <v>0.05</v>
      </c>
      <c r="U5" s="213">
        <v>0.1</v>
      </c>
      <c r="W5" s="213">
        <v>0.75</v>
      </c>
      <c r="X5" s="208" t="s">
        <v>439</v>
      </c>
    </row>
    <row r="6" spans="4:24">
      <c r="G6" s="28"/>
      <c r="H6" s="27"/>
      <c r="S6" s="208" t="s">
        <v>440</v>
      </c>
      <c r="T6" s="213">
        <v>0.01</v>
      </c>
      <c r="U6" s="213">
        <v>0.03</v>
      </c>
      <c r="W6" s="213"/>
    </row>
    <row r="7" spans="4:24">
      <c r="G7" s="28"/>
      <c r="H7" s="27"/>
      <c r="S7" s="208" t="s">
        <v>441</v>
      </c>
      <c r="T7" s="214">
        <v>5.0000000000000001E-3</v>
      </c>
      <c r="U7" s="213">
        <v>0.02</v>
      </c>
      <c r="W7" s="215"/>
    </row>
    <row r="8" spans="4:24" ht="20" thickBot="1">
      <c r="G8" s="28"/>
      <c r="H8" s="27"/>
      <c r="S8" s="208" t="s">
        <v>68</v>
      </c>
      <c r="T8" s="213">
        <v>0.05</v>
      </c>
      <c r="U8" s="213">
        <v>0.1</v>
      </c>
      <c r="W8" s="215"/>
    </row>
    <row r="9" spans="4:24" ht="26" thickBot="1">
      <c r="D9" s="348" t="s">
        <v>430</v>
      </c>
      <c r="E9" s="349"/>
      <c r="F9" s="350"/>
      <c r="G9" s="205" t="s">
        <v>431</v>
      </c>
      <c r="H9" s="351">
        <v>44561</v>
      </c>
      <c r="I9" s="352"/>
      <c r="J9" s="352"/>
      <c r="K9" s="352"/>
      <c r="L9" s="352"/>
      <c r="S9" s="208" t="s">
        <v>442</v>
      </c>
      <c r="T9" s="213">
        <v>0.01</v>
      </c>
      <c r="U9" s="213">
        <v>0.04</v>
      </c>
      <c r="W9" s="215"/>
    </row>
    <row r="10" spans="4:24">
      <c r="G10" s="28"/>
      <c r="H10" s="27"/>
      <c r="S10" s="208" t="s">
        <v>443</v>
      </c>
      <c r="T10" s="213">
        <v>0.02</v>
      </c>
      <c r="U10" s="213">
        <v>0.05</v>
      </c>
      <c r="W10" s="215"/>
    </row>
    <row r="11" spans="4:24">
      <c r="D11" s="209" t="s">
        <v>426</v>
      </c>
      <c r="E11" s="353"/>
      <c r="F11" s="353"/>
      <c r="G11" s="353"/>
      <c r="H11" s="353"/>
      <c r="I11" s="353"/>
      <c r="J11" s="353"/>
      <c r="K11" s="353"/>
      <c r="L11" s="353"/>
      <c r="S11" s="208" t="s">
        <v>444</v>
      </c>
      <c r="T11" s="213">
        <v>0.01</v>
      </c>
      <c r="U11" s="213">
        <v>0.03</v>
      </c>
      <c r="W11" s="215"/>
    </row>
    <row r="12" spans="4:24">
      <c r="D12" s="210" t="s">
        <v>432</v>
      </c>
      <c r="E12" s="354" t="s">
        <v>446</v>
      </c>
      <c r="F12" s="354"/>
      <c r="G12" s="354"/>
      <c r="H12" s="354"/>
      <c r="I12" s="354"/>
      <c r="J12" s="354"/>
      <c r="K12" s="354"/>
      <c r="L12" s="354"/>
      <c r="S12" s="208" t="s">
        <v>445</v>
      </c>
      <c r="T12" s="213">
        <v>0.05</v>
      </c>
      <c r="U12" s="213">
        <v>0.1</v>
      </c>
      <c r="W12" s="215"/>
    </row>
    <row r="13" spans="4:24">
      <c r="D13" s="210" t="s">
        <v>433</v>
      </c>
      <c r="E13" s="355" t="s">
        <v>447</v>
      </c>
      <c r="F13" s="355"/>
      <c r="G13" s="355"/>
      <c r="H13" s="355"/>
      <c r="I13" s="355"/>
      <c r="J13" s="355"/>
      <c r="K13" s="355"/>
      <c r="L13" s="355"/>
    </row>
    <row r="14" spans="4:24">
      <c r="G14" s="28"/>
      <c r="H14" s="27"/>
    </row>
    <row r="15" spans="4:24" ht="63" customHeight="1">
      <c r="D15" s="219" t="s">
        <v>126</v>
      </c>
      <c r="E15" s="219" t="s">
        <v>127</v>
      </c>
      <c r="F15" s="219" t="s">
        <v>130</v>
      </c>
      <c r="G15" s="217" t="s">
        <v>451</v>
      </c>
      <c r="H15" s="217" t="s">
        <v>450</v>
      </c>
      <c r="I15" s="216" t="s">
        <v>449</v>
      </c>
      <c r="J15" s="216" t="s">
        <v>52</v>
      </c>
      <c r="K15" s="217" t="s">
        <v>452</v>
      </c>
      <c r="L15" s="216" t="s">
        <v>448</v>
      </c>
      <c r="M15" s="216" t="s">
        <v>453</v>
      </c>
      <c r="N15" s="216" t="s">
        <v>454</v>
      </c>
    </row>
    <row r="16" spans="4:24" ht="48" customHeight="1">
      <c r="D16" s="218" t="str">
        <f>'TEAM (151)'!B14</f>
        <v>Domenico</v>
      </c>
      <c r="E16" s="218" t="str">
        <f>'TEAM (151)'!C14</f>
        <v>Merlino</v>
      </c>
      <c r="F16" s="220" t="str">
        <f>'TEAM (151)'!F14</f>
        <v>Responsabile dell'incarico</v>
      </c>
      <c r="G16" s="221">
        <v>32</v>
      </c>
      <c r="H16" s="221">
        <v>40</v>
      </c>
      <c r="I16" s="221">
        <v>50</v>
      </c>
      <c r="J16" s="221">
        <v>16</v>
      </c>
      <c r="K16" s="221">
        <v>16</v>
      </c>
      <c r="L16" s="222">
        <f>SUM(G16:K16)</f>
        <v>154</v>
      </c>
      <c r="M16" s="221">
        <v>200</v>
      </c>
      <c r="N16" s="222">
        <f>L16*M16</f>
        <v>30800</v>
      </c>
    </row>
    <row r="17" spans="4:14" ht="41" customHeight="1">
      <c r="D17" s="218" t="str">
        <f>'TEAM (151)'!B15</f>
        <v>Elda</v>
      </c>
      <c r="E17" s="218" t="str">
        <f>'TEAM (151)'!C15</f>
        <v>Gagliano</v>
      </c>
      <c r="F17" s="220" t="str">
        <f>'TEAM (151)'!F15</f>
        <v>Revisore Esperto</v>
      </c>
      <c r="G17" s="221">
        <v>32</v>
      </c>
      <c r="H17" s="221">
        <v>40</v>
      </c>
      <c r="I17" s="221">
        <v>50</v>
      </c>
      <c r="J17" s="221">
        <v>16</v>
      </c>
      <c r="K17" s="221">
        <v>16</v>
      </c>
      <c r="L17" s="222">
        <f>SUM(G17:K17)</f>
        <v>154</v>
      </c>
      <c r="M17" s="221">
        <v>200</v>
      </c>
      <c r="N17" s="222">
        <f>L17*M17</f>
        <v>30800</v>
      </c>
    </row>
    <row r="18" spans="4:14" ht="37" customHeight="1">
      <c r="D18" s="218" t="str">
        <f>'TEAM (151)'!B16</f>
        <v>Martina</v>
      </c>
      <c r="E18" s="218" t="str">
        <f>'TEAM (151)'!C16</f>
        <v>Catafia</v>
      </c>
      <c r="F18" s="220" t="str">
        <f>'TEAM (151)'!F16</f>
        <v>Assistente</v>
      </c>
      <c r="G18" s="221">
        <v>32</v>
      </c>
      <c r="H18" s="221">
        <v>40</v>
      </c>
      <c r="I18" s="221">
        <v>50</v>
      </c>
      <c r="J18" s="221">
        <v>16</v>
      </c>
      <c r="K18" s="221">
        <v>16</v>
      </c>
      <c r="L18" s="222">
        <f>SUM(G18:K18)</f>
        <v>154</v>
      </c>
      <c r="M18" s="221">
        <v>200</v>
      </c>
      <c r="N18" s="222">
        <f>L18*M18</f>
        <v>30800</v>
      </c>
    </row>
    <row r="19" spans="4:14" ht="45" customHeight="1">
      <c r="D19" s="218" t="str">
        <f>'TEAM (151)'!B17</f>
        <v>Lucio</v>
      </c>
      <c r="E19" s="218" t="str">
        <f>'TEAM (151)'!C17</f>
        <v>Cazzullo</v>
      </c>
      <c r="F19" s="220" t="str">
        <f>'TEAM (151)'!F17</f>
        <v>Specialisti (IT / Fiscale / Legale/ ecc.)</v>
      </c>
      <c r="G19" s="221">
        <v>32</v>
      </c>
      <c r="H19" s="221">
        <v>40</v>
      </c>
      <c r="I19" s="221">
        <v>50</v>
      </c>
      <c r="J19" s="221">
        <v>16</v>
      </c>
      <c r="K19" s="221">
        <v>16</v>
      </c>
      <c r="L19" s="222">
        <f>SUM(G19:K19)</f>
        <v>154</v>
      </c>
      <c r="M19" s="221">
        <v>200</v>
      </c>
      <c r="N19" s="222">
        <f>L19*M19</f>
        <v>30800</v>
      </c>
    </row>
    <row r="20" spans="4:14" ht="43" customHeight="1">
      <c r="D20" s="218" t="str">
        <f>'TEAM (151)'!B18</f>
        <v>Roberto</v>
      </c>
      <c r="E20" s="218" t="str">
        <f>'TEAM (151)'!C18</f>
        <v>Agnello</v>
      </c>
      <c r="F20" s="220" t="str">
        <f>'TEAM (151)'!F18</f>
        <v>Quality Reviewer (QR)</v>
      </c>
      <c r="G20" s="221">
        <v>32</v>
      </c>
      <c r="H20" s="221">
        <v>40</v>
      </c>
      <c r="I20" s="221">
        <v>50</v>
      </c>
      <c r="J20" s="221">
        <v>16</v>
      </c>
      <c r="K20" s="221">
        <v>16</v>
      </c>
      <c r="L20" s="222">
        <f>SUM(G20:K20)</f>
        <v>154</v>
      </c>
      <c r="M20" s="221">
        <v>200</v>
      </c>
      <c r="N20" s="222">
        <f>L20*M20</f>
        <v>30800</v>
      </c>
    </row>
    <row r="21" spans="4:14" ht="44" customHeight="1">
      <c r="D21" s="347" t="s">
        <v>457</v>
      </c>
      <c r="E21" s="347"/>
      <c r="F21" s="347"/>
      <c r="G21" s="223">
        <f>SUM(G16:G20)</f>
        <v>160</v>
      </c>
      <c r="H21" s="223">
        <f t="shared" ref="H21:N21" si="0">SUM(H16:H20)</f>
        <v>200</v>
      </c>
      <c r="I21" s="223">
        <f t="shared" si="0"/>
        <v>250</v>
      </c>
      <c r="J21" s="223">
        <f t="shared" si="0"/>
        <v>80</v>
      </c>
      <c r="K21" s="223">
        <f t="shared" si="0"/>
        <v>80</v>
      </c>
      <c r="L21" s="223">
        <f t="shared" si="0"/>
        <v>770</v>
      </c>
      <c r="M21" s="223">
        <f t="shared" si="0"/>
        <v>1000</v>
      </c>
      <c r="N21" s="223">
        <f t="shared" si="0"/>
        <v>154000</v>
      </c>
    </row>
    <row r="22" spans="4:14" ht="68" customHeight="1">
      <c r="D22" s="347" t="s">
        <v>458</v>
      </c>
      <c r="E22" s="347"/>
      <c r="F22" s="347"/>
      <c r="G22" s="224" t="s">
        <v>462</v>
      </c>
      <c r="H22" s="225"/>
      <c r="I22" s="225"/>
      <c r="J22" s="225"/>
      <c r="K22" s="225"/>
    </row>
  </sheetData>
  <mergeCells count="7">
    <mergeCell ref="D21:F21"/>
    <mergeCell ref="D22:F22"/>
    <mergeCell ref="D9:F9"/>
    <mergeCell ref="H9:L9"/>
    <mergeCell ref="E11:L11"/>
    <mergeCell ref="E12:L12"/>
    <mergeCell ref="E13:L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35A4E-EF66-3247-837A-61D4EA0A441A}">
  <dimension ref="B5:L30"/>
  <sheetViews>
    <sheetView showGridLines="0" topLeftCell="A2" zoomScale="91" workbookViewId="0">
      <selection activeCell="B5" sqref="B5:K27"/>
    </sheetView>
  </sheetViews>
  <sheetFormatPr baseColWidth="10" defaultColWidth="11" defaultRowHeight="19"/>
  <cols>
    <col min="11" max="11" width="12" bestFit="1" customWidth="1"/>
  </cols>
  <sheetData>
    <row r="5" spans="2:11">
      <c r="B5" s="356" t="s">
        <v>166</v>
      </c>
      <c r="C5" s="357"/>
      <c r="D5" s="357"/>
      <c r="E5" s="357"/>
      <c r="F5" s="357"/>
      <c r="G5" s="357"/>
      <c r="H5" s="357"/>
      <c r="I5" s="357"/>
      <c r="J5" s="357"/>
      <c r="K5" s="358"/>
    </row>
    <row r="6" spans="2:11">
      <c r="B6" s="359"/>
      <c r="C6" s="360"/>
      <c r="D6" s="360"/>
      <c r="E6" s="360"/>
      <c r="F6" s="360"/>
      <c r="G6" s="360"/>
      <c r="H6" s="360"/>
      <c r="I6" s="360"/>
      <c r="J6" s="360"/>
      <c r="K6" s="361"/>
    </row>
    <row r="8" spans="2:11">
      <c r="B8" s="142" t="s">
        <v>169</v>
      </c>
      <c r="D8" t="str">
        <f>'TEAM (151)'!B14</f>
        <v>Domenico</v>
      </c>
      <c r="E8" t="str">
        <f>'TEAM (151)'!C14</f>
        <v>Merlino</v>
      </c>
      <c r="F8" t="s">
        <v>170</v>
      </c>
      <c r="H8" t="str">
        <f>'TEAM (151)'!F14</f>
        <v>Responsabile dell'incarico</v>
      </c>
    </row>
    <row r="9" spans="2:11">
      <c r="B9" s="141"/>
    </row>
    <row r="10" spans="2:11">
      <c r="B10" s="356" t="s">
        <v>171</v>
      </c>
      <c r="C10" s="357"/>
      <c r="D10" s="357"/>
      <c r="E10" s="357"/>
      <c r="F10" s="357"/>
      <c r="G10" s="357"/>
      <c r="H10" s="357"/>
      <c r="I10" s="357"/>
      <c r="J10" s="357"/>
      <c r="K10" s="358"/>
    </row>
    <row r="11" spans="2:11">
      <c r="B11" s="359"/>
      <c r="C11" s="360"/>
      <c r="D11" s="360"/>
      <c r="E11" s="360"/>
      <c r="F11" s="360"/>
      <c r="G11" s="360"/>
      <c r="H11" s="360"/>
      <c r="I11" s="360"/>
      <c r="J11" s="360"/>
      <c r="K11" s="361"/>
    </row>
    <row r="12" spans="2:11">
      <c r="B12" s="368" t="s">
        <v>174</v>
      </c>
      <c r="C12" s="369"/>
      <c r="D12" s="369"/>
      <c r="E12" s="369"/>
      <c r="F12" s="369"/>
      <c r="G12" s="369"/>
      <c r="H12" s="369"/>
      <c r="I12" s="369"/>
      <c r="J12" s="369"/>
      <c r="K12" s="370"/>
    </row>
    <row r="13" spans="2:11">
      <c r="B13" s="371"/>
      <c r="C13" s="372"/>
      <c r="D13" s="372"/>
      <c r="E13" s="372"/>
      <c r="F13" s="372"/>
      <c r="G13" s="372"/>
      <c r="H13" s="372"/>
      <c r="I13" s="372"/>
      <c r="J13" s="372"/>
      <c r="K13" s="373"/>
    </row>
    <row r="14" spans="2:11">
      <c r="B14" s="371"/>
      <c r="C14" s="372"/>
      <c r="D14" s="372"/>
      <c r="E14" s="372"/>
      <c r="F14" s="372"/>
      <c r="G14" s="372"/>
      <c r="H14" s="372"/>
      <c r="I14" s="372"/>
      <c r="J14" s="372"/>
      <c r="K14" s="373"/>
    </row>
    <row r="15" spans="2:11">
      <c r="B15" s="371"/>
      <c r="C15" s="372"/>
      <c r="D15" s="372"/>
      <c r="E15" s="372"/>
      <c r="F15" s="372"/>
      <c r="G15" s="372"/>
      <c r="H15" s="372"/>
      <c r="I15" s="372"/>
      <c r="J15" s="372"/>
      <c r="K15" s="373"/>
    </row>
    <row r="16" spans="2:11">
      <c r="B16" s="371"/>
      <c r="C16" s="372"/>
      <c r="D16" s="372"/>
      <c r="E16" s="372"/>
      <c r="F16" s="372"/>
      <c r="G16" s="372"/>
      <c r="H16" s="372"/>
      <c r="I16" s="372"/>
      <c r="J16" s="372"/>
      <c r="K16" s="373"/>
    </row>
    <row r="17" spans="2:12">
      <c r="B17" s="371"/>
      <c r="C17" s="372"/>
      <c r="D17" s="372"/>
      <c r="E17" s="372"/>
      <c r="F17" s="372"/>
      <c r="G17" s="372"/>
      <c r="H17" s="372"/>
      <c r="I17" s="372"/>
      <c r="J17" s="372"/>
      <c r="K17" s="373"/>
    </row>
    <row r="18" spans="2:12">
      <c r="B18" s="371"/>
      <c r="C18" s="372"/>
      <c r="D18" s="372"/>
      <c r="E18" s="372"/>
      <c r="F18" s="372"/>
      <c r="G18" s="372"/>
      <c r="H18" s="372"/>
      <c r="I18" s="372"/>
      <c r="J18" s="372"/>
      <c r="K18" s="373"/>
    </row>
    <row r="19" spans="2:12">
      <c r="B19" s="371"/>
      <c r="C19" s="372"/>
      <c r="D19" s="372"/>
      <c r="E19" s="372"/>
      <c r="F19" s="372"/>
      <c r="G19" s="372"/>
      <c r="H19" s="372"/>
      <c r="I19" s="372"/>
      <c r="J19" s="372"/>
      <c r="K19" s="373"/>
    </row>
    <row r="20" spans="2:12">
      <c r="B20" s="371"/>
      <c r="C20" s="372"/>
      <c r="D20" s="372"/>
      <c r="E20" s="372"/>
      <c r="F20" s="372"/>
      <c r="G20" s="372"/>
      <c r="H20" s="372"/>
      <c r="I20" s="372"/>
      <c r="J20" s="372"/>
      <c r="K20" s="373"/>
    </row>
    <row r="21" spans="2:12">
      <c r="B21" s="371"/>
      <c r="C21" s="372"/>
      <c r="D21" s="372"/>
      <c r="E21" s="372"/>
      <c r="F21" s="372"/>
      <c r="G21" s="372"/>
      <c r="H21" s="372"/>
      <c r="I21" s="372"/>
      <c r="J21" s="372"/>
      <c r="K21" s="373"/>
    </row>
    <row r="22" spans="2:12">
      <c r="B22" s="371"/>
      <c r="C22" s="372"/>
      <c r="D22" s="372"/>
      <c r="E22" s="372"/>
      <c r="F22" s="372"/>
      <c r="G22" s="372"/>
      <c r="H22" s="372"/>
      <c r="I22" s="372"/>
      <c r="J22" s="372"/>
      <c r="K22" s="373"/>
    </row>
    <row r="23" spans="2:12">
      <c r="B23" s="371"/>
      <c r="C23" s="372"/>
      <c r="D23" s="372"/>
      <c r="E23" s="372"/>
      <c r="F23" s="372"/>
      <c r="G23" s="372"/>
      <c r="H23" s="372"/>
      <c r="I23" s="372"/>
      <c r="J23" s="372"/>
      <c r="K23" s="373"/>
    </row>
    <row r="24" spans="2:12">
      <c r="B24" s="374"/>
      <c r="C24" s="375"/>
      <c r="D24" s="375"/>
      <c r="E24" s="375"/>
      <c r="F24" s="375"/>
      <c r="G24" s="375"/>
      <c r="H24" s="375"/>
      <c r="I24" s="375"/>
      <c r="J24" s="375"/>
      <c r="K24" s="376"/>
    </row>
    <row r="25" spans="2:12">
      <c r="B25" s="142"/>
    </row>
    <row r="26" spans="2:12">
      <c r="B26" s="362" t="s">
        <v>167</v>
      </c>
      <c r="C26" s="363"/>
      <c r="D26" s="363"/>
      <c r="E26" s="363"/>
      <c r="F26" s="363"/>
      <c r="G26" s="363"/>
      <c r="H26" s="363"/>
      <c r="I26" s="363"/>
      <c r="J26" s="363"/>
      <c r="K26" s="364"/>
    </row>
    <row r="27" spans="2:12" ht="121" customHeight="1">
      <c r="B27" s="365" t="s">
        <v>172</v>
      </c>
      <c r="C27" s="366"/>
      <c r="D27" s="366"/>
      <c r="E27" s="366"/>
      <c r="F27" s="366"/>
      <c r="G27" s="366"/>
      <c r="H27" s="366"/>
      <c r="I27" s="366"/>
      <c r="J27" s="366"/>
      <c r="K27" s="367"/>
    </row>
    <row r="28" spans="2:12">
      <c r="B28" s="142"/>
    </row>
    <row r="29" spans="2:12">
      <c r="B29" s="142" t="s">
        <v>168</v>
      </c>
    </row>
    <row r="30" spans="2:12">
      <c r="B30" s="143" t="s">
        <v>173</v>
      </c>
      <c r="L30" s="142"/>
    </row>
  </sheetData>
  <mergeCells count="5">
    <mergeCell ref="B5:K6"/>
    <mergeCell ref="B10:K11"/>
    <mergeCell ref="B26:K26"/>
    <mergeCell ref="B27:K27"/>
    <mergeCell ref="B12:K2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5F422-E03E-924E-A9BD-C83F18C3D2F2}">
  <dimension ref="A6:O119"/>
  <sheetViews>
    <sheetView showGridLines="0" zoomScale="75" workbookViewId="0">
      <selection activeCell="K10" sqref="K10"/>
    </sheetView>
  </sheetViews>
  <sheetFormatPr baseColWidth="10" defaultColWidth="11" defaultRowHeight="19"/>
  <cols>
    <col min="2" max="2" width="7" customWidth="1"/>
    <col min="3" max="3" width="38.5" customWidth="1"/>
    <col min="4" max="4" width="33.33203125" customWidth="1"/>
    <col min="5" max="5" width="28.83203125" customWidth="1"/>
    <col min="6" max="6" width="29.83203125" customWidth="1"/>
    <col min="7" max="7" width="27.5" customWidth="1"/>
    <col min="8" max="8" width="25.1640625" customWidth="1"/>
    <col min="9" max="9" width="26.83203125" bestFit="1" customWidth="1"/>
    <col min="11" max="11" width="15.83203125" customWidth="1"/>
    <col min="12" max="12" width="14.33203125" customWidth="1"/>
    <col min="13" max="13" width="21.6640625" customWidth="1"/>
    <col min="14" max="14" width="25.5" bestFit="1" customWidth="1"/>
    <col min="18" max="18" width="27" bestFit="1" customWidth="1"/>
  </cols>
  <sheetData>
    <row r="6" spans="2:9" ht="36" customHeight="1" thickBot="1">
      <c r="B6" s="21" t="s">
        <v>34</v>
      </c>
      <c r="C6" s="152" t="e">
        <f>#REF!</f>
        <v>#REF!</v>
      </c>
      <c r="D6" s="153"/>
      <c r="E6" s="153"/>
      <c r="F6" s="153"/>
      <c r="G6" s="154"/>
      <c r="H6" s="22" t="s">
        <v>12</v>
      </c>
      <c r="I6" s="22" t="s">
        <v>35</v>
      </c>
    </row>
    <row r="7" spans="2:9" ht="25" thickBot="1">
      <c r="B7" s="29" t="s">
        <v>32</v>
      </c>
      <c r="C7" s="382" t="s">
        <v>237</v>
      </c>
      <c r="D7" s="383"/>
      <c r="E7" s="155"/>
      <c r="F7" s="31"/>
      <c r="G7" s="31"/>
      <c r="H7" s="31" t="s">
        <v>177</v>
      </c>
      <c r="I7" s="156" t="s">
        <v>29</v>
      </c>
    </row>
    <row r="8" spans="2:9" ht="25" thickBot="1">
      <c r="B8" s="145"/>
      <c r="C8" s="192" t="s">
        <v>298</v>
      </c>
      <c r="D8" s="159"/>
      <c r="E8" s="160"/>
      <c r="F8" s="161"/>
      <c r="G8" s="161"/>
      <c r="H8" s="157" t="s">
        <v>177</v>
      </c>
      <c r="I8" s="158" t="s">
        <v>29</v>
      </c>
    </row>
    <row r="9" spans="2:9" ht="25" thickBot="1">
      <c r="B9" s="44"/>
      <c r="C9" s="51" t="s">
        <v>304</v>
      </c>
      <c r="D9" s="151"/>
      <c r="E9" s="32"/>
      <c r="F9" s="32"/>
      <c r="G9" s="32"/>
      <c r="H9" s="31" t="s">
        <v>177</v>
      </c>
      <c r="I9" s="156" t="s">
        <v>29</v>
      </c>
    </row>
    <row r="10" spans="2:9" ht="25" thickBot="1">
      <c r="B10" s="145"/>
      <c r="C10" s="190" t="s">
        <v>305</v>
      </c>
      <c r="D10" s="159"/>
      <c r="E10" s="160"/>
      <c r="F10" s="161"/>
      <c r="G10" s="161"/>
      <c r="H10" s="157" t="s">
        <v>177</v>
      </c>
      <c r="I10" s="158" t="s">
        <v>29</v>
      </c>
    </row>
    <row r="11" spans="2:9" ht="25" thickBot="1">
      <c r="B11" s="44"/>
      <c r="C11" s="51" t="s">
        <v>238</v>
      </c>
      <c r="D11" s="151"/>
      <c r="E11" s="32"/>
      <c r="F11" s="32"/>
      <c r="G11" s="32"/>
      <c r="H11" s="31"/>
      <c r="I11" s="156"/>
    </row>
    <row r="13" spans="2:9">
      <c r="B13" s="385" t="s">
        <v>236</v>
      </c>
      <c r="C13" s="385"/>
      <c r="D13" s="385"/>
      <c r="E13" s="385"/>
      <c r="F13" s="385"/>
      <c r="G13" s="385"/>
      <c r="H13" s="385"/>
      <c r="I13" s="385"/>
    </row>
    <row r="14" spans="2:9">
      <c r="B14" s="385"/>
      <c r="C14" s="385"/>
      <c r="D14" s="385"/>
      <c r="E14" s="385"/>
      <c r="F14" s="385"/>
      <c r="G14" s="385"/>
      <c r="H14" s="385"/>
      <c r="I14" s="385"/>
    </row>
    <row r="15" spans="2:9">
      <c r="B15" s="385"/>
      <c r="C15" s="385"/>
      <c r="D15" s="385"/>
      <c r="E15" s="385"/>
      <c r="F15" s="385"/>
      <c r="G15" s="385"/>
      <c r="H15" s="385"/>
      <c r="I15" s="385"/>
    </row>
    <row r="16" spans="2:9">
      <c r="B16" s="385"/>
      <c r="C16" s="385"/>
      <c r="D16" s="385"/>
      <c r="E16" s="385"/>
      <c r="F16" s="385"/>
      <c r="G16" s="385"/>
      <c r="H16" s="385"/>
      <c r="I16" s="385"/>
    </row>
    <row r="17" spans="2:15">
      <c r="B17" s="385"/>
      <c r="C17" s="385"/>
      <c r="D17" s="385"/>
      <c r="E17" s="385"/>
      <c r="F17" s="385"/>
      <c r="G17" s="385"/>
      <c r="H17" s="385"/>
      <c r="I17" s="385"/>
    </row>
    <row r="18" spans="2:15">
      <c r="B18" s="385"/>
      <c r="C18" s="385"/>
      <c r="D18" s="385"/>
      <c r="E18" s="385"/>
      <c r="F18" s="385"/>
      <c r="G18" s="385"/>
      <c r="H18" s="385"/>
      <c r="I18" s="385"/>
    </row>
    <row r="19" spans="2:15" ht="66" customHeight="1">
      <c r="B19" s="385"/>
      <c r="C19" s="385"/>
      <c r="D19" s="385"/>
      <c r="E19" s="385"/>
      <c r="F19" s="385"/>
      <c r="G19" s="385"/>
      <c r="H19" s="385"/>
      <c r="I19" s="385"/>
    </row>
    <row r="20" spans="2:15">
      <c r="B20" s="385"/>
      <c r="C20" s="385"/>
      <c r="D20" s="385"/>
      <c r="E20" s="385"/>
      <c r="F20" s="385"/>
      <c r="G20" s="385"/>
      <c r="H20" s="385"/>
      <c r="I20" s="385"/>
    </row>
    <row r="21" spans="2:15">
      <c r="B21" s="385"/>
      <c r="C21" s="385"/>
      <c r="D21" s="385"/>
      <c r="E21" s="385"/>
      <c r="F21" s="385"/>
      <c r="G21" s="385"/>
      <c r="H21" s="385"/>
      <c r="I21" s="385"/>
    </row>
    <row r="22" spans="2:15">
      <c r="B22" s="385"/>
      <c r="C22" s="385"/>
      <c r="D22" s="385"/>
      <c r="E22" s="385"/>
      <c r="F22" s="385"/>
      <c r="G22" s="385"/>
      <c r="H22" s="385"/>
      <c r="I22" s="385"/>
    </row>
    <row r="23" spans="2:15" ht="88" customHeight="1">
      <c r="B23" s="385"/>
      <c r="C23" s="385"/>
      <c r="D23" s="385"/>
      <c r="E23" s="385"/>
      <c r="F23" s="385"/>
      <c r="G23" s="385"/>
      <c r="H23" s="385"/>
      <c r="I23" s="385"/>
    </row>
    <row r="25" spans="2:15" ht="21">
      <c r="K25" s="386" t="s">
        <v>290</v>
      </c>
      <c r="L25" s="386"/>
      <c r="M25" s="386"/>
    </row>
    <row r="26" spans="2:15" ht="68" customHeight="1">
      <c r="B26" s="377" t="s">
        <v>187</v>
      </c>
      <c r="C26" s="378"/>
      <c r="D26" s="378"/>
      <c r="E26" s="378"/>
      <c r="F26" s="378"/>
      <c r="G26" s="146" t="s">
        <v>186</v>
      </c>
      <c r="H26" s="146" t="s">
        <v>195</v>
      </c>
      <c r="I26" s="146" t="s">
        <v>196</v>
      </c>
      <c r="K26" s="168" t="s">
        <v>291</v>
      </c>
      <c r="L26" s="169" t="s">
        <v>292</v>
      </c>
      <c r="M26" s="168" t="s">
        <v>294</v>
      </c>
      <c r="N26" s="168" t="s">
        <v>306</v>
      </c>
    </row>
    <row r="27" spans="2:15" ht="43" customHeight="1">
      <c r="B27" s="173" t="s">
        <v>188</v>
      </c>
      <c r="C27" s="379" t="s">
        <v>179</v>
      </c>
      <c r="D27" s="380"/>
      <c r="E27" s="381"/>
      <c r="F27" s="148" t="s">
        <v>178</v>
      </c>
      <c r="G27" s="147" t="s">
        <v>98</v>
      </c>
      <c r="H27" s="150" t="str">
        <f>IF(G27="SI", "ESISTE UN RISCHIO DA VALUTARE", "NESSUN RISCHIO RISCONTRATO")</f>
        <v>NESSUN RISCHIO RISCONTRATO</v>
      </c>
      <c r="I27" s="149"/>
      <c r="K27" s="171" t="s">
        <v>97</v>
      </c>
      <c r="L27" s="172">
        <f>IF(G27=K27,1/7,0)</f>
        <v>0</v>
      </c>
      <c r="M27" s="175">
        <f>L27*$A$33</f>
        <v>0</v>
      </c>
      <c r="N27" s="171">
        <f>IF(G27="SI",1,0)</f>
        <v>0</v>
      </c>
      <c r="O27" s="172"/>
    </row>
    <row r="28" spans="2:15" ht="43" customHeight="1">
      <c r="B28" s="173" t="s">
        <v>189</v>
      </c>
      <c r="C28" s="379" t="s">
        <v>180</v>
      </c>
      <c r="D28" s="380"/>
      <c r="E28" s="381"/>
      <c r="F28" s="148" t="s">
        <v>178</v>
      </c>
      <c r="G28" s="147" t="s">
        <v>98</v>
      </c>
      <c r="H28" s="150" t="str">
        <f t="shared" ref="H28:H33" si="0">IF(G28="SI", "ESISTE UN RISCHIO DA VALUTARE", "NESSUN RISCHIO RISCONTRATO")</f>
        <v>NESSUN RISCHIO RISCONTRATO</v>
      </c>
      <c r="I28" s="149"/>
      <c r="K28" s="171" t="s">
        <v>97</v>
      </c>
      <c r="L28" s="172">
        <f t="shared" ref="L28:L33" si="1">IF(G28=K28,1/7,0)</f>
        <v>0</v>
      </c>
      <c r="M28" s="175">
        <f t="shared" ref="M28:M33" si="2">L28*$A$33</f>
        <v>0</v>
      </c>
      <c r="N28" s="171">
        <f t="shared" ref="N28:N33" si="3">IF(G28="SI",1,0)</f>
        <v>0</v>
      </c>
    </row>
    <row r="29" spans="2:15" ht="38" customHeight="1">
      <c r="B29" s="173" t="s">
        <v>190</v>
      </c>
      <c r="C29" s="379" t="s">
        <v>181</v>
      </c>
      <c r="D29" s="380"/>
      <c r="E29" s="381"/>
      <c r="F29" s="148" t="s">
        <v>178</v>
      </c>
      <c r="G29" s="147" t="s">
        <v>98</v>
      </c>
      <c r="H29" s="150" t="str">
        <f t="shared" si="0"/>
        <v>NESSUN RISCHIO RISCONTRATO</v>
      </c>
      <c r="I29" s="149"/>
      <c r="K29" s="171" t="s">
        <v>97</v>
      </c>
      <c r="L29" s="172">
        <f t="shared" si="1"/>
        <v>0</v>
      </c>
      <c r="M29" s="175">
        <f t="shared" si="2"/>
        <v>0</v>
      </c>
      <c r="N29" s="171">
        <f t="shared" si="3"/>
        <v>0</v>
      </c>
    </row>
    <row r="30" spans="2:15" ht="36" customHeight="1">
      <c r="B30" s="173" t="s">
        <v>191</v>
      </c>
      <c r="C30" s="379" t="s">
        <v>182</v>
      </c>
      <c r="D30" s="380"/>
      <c r="E30" s="381"/>
      <c r="F30" s="148" t="s">
        <v>178</v>
      </c>
      <c r="G30" s="147" t="s">
        <v>98</v>
      </c>
      <c r="H30" s="150" t="str">
        <f t="shared" si="0"/>
        <v>NESSUN RISCHIO RISCONTRATO</v>
      </c>
      <c r="I30" s="149"/>
      <c r="K30" s="171" t="s">
        <v>97</v>
      </c>
      <c r="L30" s="172">
        <f t="shared" si="1"/>
        <v>0</v>
      </c>
      <c r="M30" s="175">
        <f t="shared" si="2"/>
        <v>0</v>
      </c>
      <c r="N30" s="171">
        <f t="shared" si="3"/>
        <v>0</v>
      </c>
    </row>
    <row r="31" spans="2:15" ht="39" customHeight="1">
      <c r="B31" s="173" t="s">
        <v>192</v>
      </c>
      <c r="C31" s="379" t="s">
        <v>183</v>
      </c>
      <c r="D31" s="380"/>
      <c r="E31" s="381"/>
      <c r="F31" s="148" t="s">
        <v>178</v>
      </c>
      <c r="G31" s="147" t="s">
        <v>98</v>
      </c>
      <c r="H31" s="150" t="str">
        <f t="shared" si="0"/>
        <v>NESSUN RISCHIO RISCONTRATO</v>
      </c>
      <c r="I31" s="149"/>
      <c r="K31" s="171" t="s">
        <v>97</v>
      </c>
      <c r="L31" s="172">
        <f t="shared" si="1"/>
        <v>0</v>
      </c>
      <c r="M31" s="175">
        <f t="shared" si="2"/>
        <v>0</v>
      </c>
      <c r="N31" s="171">
        <f t="shared" si="3"/>
        <v>0</v>
      </c>
    </row>
    <row r="32" spans="2:15" ht="43" customHeight="1">
      <c r="B32" s="173" t="s">
        <v>193</v>
      </c>
      <c r="C32" s="379" t="s">
        <v>184</v>
      </c>
      <c r="D32" s="380"/>
      <c r="E32" s="381"/>
      <c r="F32" s="148" t="s">
        <v>178</v>
      </c>
      <c r="G32" s="147" t="s">
        <v>98</v>
      </c>
      <c r="H32" s="150" t="str">
        <f t="shared" si="0"/>
        <v>NESSUN RISCHIO RISCONTRATO</v>
      </c>
      <c r="I32" s="149"/>
      <c r="K32" s="171" t="s">
        <v>97</v>
      </c>
      <c r="L32" s="172">
        <f t="shared" si="1"/>
        <v>0</v>
      </c>
      <c r="M32" s="175">
        <f t="shared" si="2"/>
        <v>0</v>
      </c>
      <c r="N32" s="171">
        <f t="shared" si="3"/>
        <v>0</v>
      </c>
    </row>
    <row r="33" spans="1:14" ht="48" customHeight="1">
      <c r="A33" s="174">
        <f>7/15</f>
        <v>0.46666666666666667</v>
      </c>
      <c r="B33" s="173" t="s">
        <v>194</v>
      </c>
      <c r="C33" s="379" t="s">
        <v>185</v>
      </c>
      <c r="D33" s="380"/>
      <c r="E33" s="381"/>
      <c r="F33" s="148" t="s">
        <v>178</v>
      </c>
      <c r="G33" s="147" t="s">
        <v>98</v>
      </c>
      <c r="H33" s="150" t="str">
        <f t="shared" si="0"/>
        <v>NESSUN RISCHIO RISCONTRATO</v>
      </c>
      <c r="I33" s="149"/>
      <c r="K33" s="171" t="s">
        <v>97</v>
      </c>
      <c r="L33" s="172">
        <f t="shared" si="1"/>
        <v>0</v>
      </c>
      <c r="M33" s="175">
        <f t="shared" si="2"/>
        <v>0</v>
      </c>
      <c r="N33" s="171">
        <f t="shared" si="3"/>
        <v>0</v>
      </c>
    </row>
    <row r="36" spans="1:14" ht="81" customHeight="1">
      <c r="B36" s="377" t="s">
        <v>204</v>
      </c>
      <c r="C36" s="378"/>
      <c r="D36" s="378"/>
      <c r="E36" s="378"/>
      <c r="F36" s="378"/>
      <c r="G36" s="146" t="s">
        <v>186</v>
      </c>
      <c r="H36" s="146" t="s">
        <v>195</v>
      </c>
      <c r="I36" s="146" t="s">
        <v>196</v>
      </c>
      <c r="K36" s="168" t="s">
        <v>291</v>
      </c>
      <c r="L36" s="169" t="s">
        <v>292</v>
      </c>
      <c r="M36" s="168" t="s">
        <v>293</v>
      </c>
    </row>
    <row r="37" spans="1:14" ht="104" customHeight="1">
      <c r="B37" s="129" t="s">
        <v>219</v>
      </c>
      <c r="C37" s="379" t="s">
        <v>203</v>
      </c>
      <c r="D37" s="380"/>
      <c r="E37" s="381"/>
      <c r="F37" s="148" t="s">
        <v>178</v>
      </c>
      <c r="G37" s="147" t="s">
        <v>98</v>
      </c>
      <c r="H37" s="150" t="str">
        <f>IF(G37="SI", "ESISTE UN RISCHIO DA VALUTARE", "NESSUN RISCHIO RISCONTRATO")</f>
        <v>NESSUN RISCHIO RISCONTRATO</v>
      </c>
      <c r="I37" s="149"/>
      <c r="K37" s="171" t="s">
        <v>97</v>
      </c>
      <c r="L37" s="171">
        <f>IF(G37=K37,1/4,0)</f>
        <v>0</v>
      </c>
      <c r="M37" s="175">
        <f>L37*$A$40</f>
        <v>0</v>
      </c>
      <c r="N37" s="171">
        <f t="shared" ref="N37:N40" si="4">IF(G37="SI",1,0)</f>
        <v>0</v>
      </c>
    </row>
    <row r="38" spans="1:14" ht="69" customHeight="1">
      <c r="B38" s="129" t="s">
        <v>220</v>
      </c>
      <c r="C38" s="379" t="s">
        <v>205</v>
      </c>
      <c r="D38" s="380"/>
      <c r="E38" s="381"/>
      <c r="F38" s="148" t="s">
        <v>178</v>
      </c>
      <c r="G38" s="147" t="s">
        <v>98</v>
      </c>
      <c r="H38" s="150" t="str">
        <f>IF(G38="SI", "ESISTE UN RISCHIO DA VALUTARE", "NESSUN RISCHIO RISCONTRATO")</f>
        <v>NESSUN RISCHIO RISCONTRATO</v>
      </c>
      <c r="I38" s="149"/>
      <c r="K38" s="171" t="s">
        <v>97</v>
      </c>
      <c r="L38" s="171">
        <f t="shared" ref="L38:L40" si="5">IF(G38=K38,1/4,0)</f>
        <v>0</v>
      </c>
      <c r="M38" s="175">
        <f t="shared" ref="M38:M40" si="6">L38*$A$40</f>
        <v>0</v>
      </c>
      <c r="N38" s="171">
        <f t="shared" si="4"/>
        <v>0</v>
      </c>
    </row>
    <row r="39" spans="1:14" ht="54" customHeight="1">
      <c r="B39" s="129" t="s">
        <v>221</v>
      </c>
      <c r="C39" s="379" t="s">
        <v>206</v>
      </c>
      <c r="D39" s="380"/>
      <c r="E39" s="381"/>
      <c r="F39" s="148" t="s">
        <v>178</v>
      </c>
      <c r="G39" s="147" t="s">
        <v>98</v>
      </c>
      <c r="H39" s="150" t="str">
        <f>IF(G39="SI", "ESISTE UN RISCHIO DA VALUTARE", "NESSUN RISCHIO RISCONTRATO")</f>
        <v>NESSUN RISCHIO RISCONTRATO</v>
      </c>
      <c r="I39" s="149"/>
      <c r="K39" s="171" t="s">
        <v>97</v>
      </c>
      <c r="L39" s="171">
        <f t="shared" si="5"/>
        <v>0</v>
      </c>
      <c r="M39" s="175">
        <f t="shared" si="6"/>
        <v>0</v>
      </c>
      <c r="N39" s="171">
        <f t="shared" si="4"/>
        <v>0</v>
      </c>
    </row>
    <row r="40" spans="1:14" ht="72" customHeight="1">
      <c r="A40" s="174">
        <f>4/15</f>
        <v>0.26666666666666666</v>
      </c>
      <c r="B40" s="129" t="s">
        <v>222</v>
      </c>
      <c r="C40" s="379" t="s">
        <v>207</v>
      </c>
      <c r="D40" s="380"/>
      <c r="E40" s="381"/>
      <c r="F40" s="148" t="s">
        <v>178</v>
      </c>
      <c r="G40" s="147" t="s">
        <v>98</v>
      </c>
      <c r="H40" s="150" t="str">
        <f>IF(G40="SI", "ESISTE UN RISCHIO DA VALUTARE", "NESSUN RISCHIO RISCONTRATO")</f>
        <v>NESSUN RISCHIO RISCONTRATO</v>
      </c>
      <c r="I40" s="149"/>
      <c r="K40" s="171" t="s">
        <v>97</v>
      </c>
      <c r="L40" s="171">
        <f t="shared" si="5"/>
        <v>0</v>
      </c>
      <c r="M40" s="175">
        <f t="shared" si="6"/>
        <v>0</v>
      </c>
      <c r="N40" s="171">
        <f t="shared" si="4"/>
        <v>0</v>
      </c>
    </row>
    <row r="43" spans="1:14" ht="95" customHeight="1">
      <c r="B43" s="377" t="s">
        <v>209</v>
      </c>
      <c r="C43" s="378"/>
      <c r="D43" s="378"/>
      <c r="E43" s="378"/>
      <c r="F43" s="378"/>
      <c r="G43" s="146" t="s">
        <v>186</v>
      </c>
      <c r="H43" s="146" t="s">
        <v>195</v>
      </c>
      <c r="I43" s="146" t="s">
        <v>196</v>
      </c>
      <c r="K43" s="168" t="s">
        <v>291</v>
      </c>
      <c r="L43" s="169" t="s">
        <v>292</v>
      </c>
      <c r="M43" s="168" t="s">
        <v>293</v>
      </c>
    </row>
    <row r="44" spans="1:14" ht="35" customHeight="1">
      <c r="B44" s="129" t="s">
        <v>223</v>
      </c>
      <c r="C44" s="379" t="s">
        <v>214</v>
      </c>
      <c r="D44" s="380"/>
      <c r="E44" s="381"/>
      <c r="F44" s="148" t="s">
        <v>178</v>
      </c>
      <c r="G44" s="147" t="s">
        <v>98</v>
      </c>
      <c r="H44" s="150" t="str">
        <f>IF(G44="SI", "ESISTE UN RISCHIO DA VALUTARE", "NESSUN RISCHIO RISCONTRATO")</f>
        <v>NESSUN RISCHIO RISCONTRATO</v>
      </c>
      <c r="I44" s="149"/>
      <c r="K44" s="171" t="s">
        <v>97</v>
      </c>
      <c r="L44" s="171">
        <f t="shared" ref="L44:L47" si="7">IF(G44=K44,1/4,0)</f>
        <v>0</v>
      </c>
      <c r="M44" s="175">
        <f>L44*$A$47</f>
        <v>0</v>
      </c>
      <c r="N44" s="171">
        <f t="shared" ref="N44:N47" si="8">IF(G44="SI",1,0)</f>
        <v>0</v>
      </c>
    </row>
    <row r="45" spans="1:14" ht="72" customHeight="1">
      <c r="B45" s="129" t="s">
        <v>224</v>
      </c>
      <c r="C45" s="379" t="s">
        <v>215</v>
      </c>
      <c r="D45" s="380"/>
      <c r="E45" s="381"/>
      <c r="F45" s="148" t="s">
        <v>178</v>
      </c>
      <c r="G45" s="147" t="s">
        <v>98</v>
      </c>
      <c r="H45" s="150" t="str">
        <f>IF(G45="SI", "ESISTE UN RISCHIO DA VALUTARE", "NESSUN RISCHIO RISCONTRATO")</f>
        <v>NESSUN RISCHIO RISCONTRATO</v>
      </c>
      <c r="I45" s="149"/>
      <c r="K45" s="171" t="s">
        <v>97</v>
      </c>
      <c r="L45" s="171">
        <f t="shared" si="7"/>
        <v>0</v>
      </c>
      <c r="M45" s="175">
        <f t="shared" ref="M45:M47" si="9">L45*$A$47</f>
        <v>0</v>
      </c>
      <c r="N45" s="171">
        <f t="shared" si="8"/>
        <v>0</v>
      </c>
    </row>
    <row r="46" spans="1:14" ht="36" customHeight="1">
      <c r="B46" s="129" t="s">
        <v>225</v>
      </c>
      <c r="C46" s="379" t="s">
        <v>216</v>
      </c>
      <c r="D46" s="380"/>
      <c r="E46" s="381"/>
      <c r="F46" s="148" t="s">
        <v>178</v>
      </c>
      <c r="G46" s="147" t="s">
        <v>98</v>
      </c>
      <c r="H46" s="150" t="str">
        <f>IF(G46="SI", "ESISTE UN RISCHIO DA VALUTARE", "NESSUN RISCHIO RISCONTRATO")</f>
        <v>NESSUN RISCHIO RISCONTRATO</v>
      </c>
      <c r="I46" s="149"/>
      <c r="K46" s="171" t="s">
        <v>97</v>
      </c>
      <c r="L46" s="171">
        <f t="shared" si="7"/>
        <v>0</v>
      </c>
      <c r="M46" s="175">
        <f t="shared" si="9"/>
        <v>0</v>
      </c>
      <c r="N46" s="171">
        <f t="shared" si="8"/>
        <v>0</v>
      </c>
    </row>
    <row r="47" spans="1:14" ht="69" customHeight="1">
      <c r="A47" s="174">
        <f>4/15</f>
        <v>0.26666666666666666</v>
      </c>
      <c r="B47" s="129" t="s">
        <v>226</v>
      </c>
      <c r="C47" s="379" t="s">
        <v>217</v>
      </c>
      <c r="D47" s="380"/>
      <c r="E47" s="381"/>
      <c r="F47" s="148" t="s">
        <v>178</v>
      </c>
      <c r="G47" s="147" t="s">
        <v>98</v>
      </c>
      <c r="H47" s="150" t="str">
        <f>IF(G47="SI", "ESISTE UN RISCHIO DA VALUTARE", "NESSUN RISCHIO RISCONTRATO")</f>
        <v>NESSUN RISCHIO RISCONTRATO</v>
      </c>
      <c r="I47" s="149"/>
      <c r="K47" s="171" t="s">
        <v>97</v>
      </c>
      <c r="L47" s="171">
        <f t="shared" si="7"/>
        <v>0</v>
      </c>
      <c r="M47" s="175">
        <f t="shared" si="9"/>
        <v>0</v>
      </c>
      <c r="N47" s="171">
        <f t="shared" si="8"/>
        <v>0</v>
      </c>
    </row>
    <row r="50" spans="1:14" ht="72" customHeight="1">
      <c r="B50" s="377" t="s">
        <v>227</v>
      </c>
      <c r="C50" s="378"/>
      <c r="D50" s="378"/>
      <c r="E50" s="378"/>
      <c r="F50" s="378"/>
      <c r="G50" s="146" t="s">
        <v>186</v>
      </c>
      <c r="H50" s="146" t="s">
        <v>195</v>
      </c>
      <c r="I50" s="146" t="s">
        <v>196</v>
      </c>
      <c r="K50" s="168" t="s">
        <v>291</v>
      </c>
      <c r="L50" s="169" t="s">
        <v>292</v>
      </c>
      <c r="M50" s="168" t="s">
        <v>293</v>
      </c>
    </row>
    <row r="51" spans="1:14" ht="71" customHeight="1">
      <c r="B51" s="129" t="s">
        <v>197</v>
      </c>
      <c r="C51" s="379" t="s">
        <v>229</v>
      </c>
      <c r="D51" s="380"/>
      <c r="E51" s="381"/>
      <c r="F51" s="148" t="s">
        <v>218</v>
      </c>
      <c r="G51" s="147" t="s">
        <v>98</v>
      </c>
      <c r="H51" s="150" t="str">
        <f>IF(G51="SI", "ESISTE UN RISCHIO DA VALUTARE", "NESSUN RISCHIO RISCONTRATO")</f>
        <v>NESSUN RISCHIO RISCONTRATO</v>
      </c>
      <c r="I51" s="149"/>
      <c r="K51" s="171" t="s">
        <v>97</v>
      </c>
      <c r="L51" s="171">
        <f>IF(G51=K51,1/7,0)</f>
        <v>0</v>
      </c>
      <c r="M51" s="175">
        <f>L51*$A$57</f>
        <v>0</v>
      </c>
      <c r="N51" s="171">
        <f t="shared" ref="N51:N57" si="10">IF(G51="SI",1,0)</f>
        <v>0</v>
      </c>
    </row>
    <row r="52" spans="1:14" ht="72" customHeight="1">
      <c r="B52" s="129" t="s">
        <v>198</v>
      </c>
      <c r="C52" s="379" t="s">
        <v>230</v>
      </c>
      <c r="D52" s="380"/>
      <c r="E52" s="381"/>
      <c r="F52" s="148" t="s">
        <v>218</v>
      </c>
      <c r="G52" s="147" t="s">
        <v>98</v>
      </c>
      <c r="H52" s="150" t="str">
        <f>IF(G52="SI", "ESISTE UN RISCHIO DA VALUTARE", "NESSUN RISCHIO RISCONTRATO")</f>
        <v>NESSUN RISCHIO RISCONTRATO</v>
      </c>
      <c r="I52" s="149"/>
      <c r="K52" s="171" t="s">
        <v>97</v>
      </c>
      <c r="L52" s="171">
        <f t="shared" ref="L52:L57" si="11">IF(G52=K52,1/7,0)</f>
        <v>0</v>
      </c>
      <c r="M52" s="175">
        <f t="shared" ref="M52:M57" si="12">L52*$A$57</f>
        <v>0</v>
      </c>
      <c r="N52" s="171">
        <f t="shared" si="10"/>
        <v>0</v>
      </c>
    </row>
    <row r="53" spans="1:14" ht="53" customHeight="1">
      <c r="B53" s="129" t="s">
        <v>199</v>
      </c>
      <c r="C53" s="379" t="s">
        <v>231</v>
      </c>
      <c r="D53" s="380"/>
      <c r="E53" s="381"/>
      <c r="F53" s="148" t="s">
        <v>218</v>
      </c>
      <c r="G53" s="147" t="s">
        <v>98</v>
      </c>
      <c r="H53" s="150" t="str">
        <f>IF(G53="SI", "ESISTE UN RISCHIO DA VALUTARE", "NESSUN RISCHIO RISCONTRATO")</f>
        <v>NESSUN RISCHIO RISCONTRATO</v>
      </c>
      <c r="I53" s="149"/>
      <c r="K53" s="171" t="s">
        <v>97</v>
      </c>
      <c r="L53" s="171">
        <f t="shared" si="11"/>
        <v>0</v>
      </c>
      <c r="M53" s="175">
        <f t="shared" si="12"/>
        <v>0</v>
      </c>
      <c r="N53" s="171">
        <f t="shared" si="10"/>
        <v>0</v>
      </c>
    </row>
    <row r="54" spans="1:14" ht="68" customHeight="1">
      <c r="B54" s="129" t="s">
        <v>200</v>
      </c>
      <c r="C54" s="379" t="s">
        <v>232</v>
      </c>
      <c r="D54" s="380"/>
      <c r="E54" s="381"/>
      <c r="F54" s="148" t="s">
        <v>218</v>
      </c>
      <c r="G54" s="147" t="s">
        <v>98</v>
      </c>
      <c r="H54" s="150" t="str">
        <f t="shared" ref="H54:H57" si="13">IF(G54="SI", "ESISTE UN RISCHIO DA VALUTARE", "NESSUN RISCHIO RISCONTRATO")</f>
        <v>NESSUN RISCHIO RISCONTRATO</v>
      </c>
      <c r="I54" s="149"/>
      <c r="K54" s="171" t="s">
        <v>97</v>
      </c>
      <c r="L54" s="171">
        <f t="shared" si="11"/>
        <v>0</v>
      </c>
      <c r="M54" s="175">
        <f t="shared" si="12"/>
        <v>0</v>
      </c>
      <c r="N54" s="171">
        <f t="shared" si="10"/>
        <v>0</v>
      </c>
    </row>
    <row r="55" spans="1:14" ht="61" customHeight="1">
      <c r="B55" s="129" t="s">
        <v>201</v>
      </c>
      <c r="C55" s="379" t="s">
        <v>233</v>
      </c>
      <c r="D55" s="380"/>
      <c r="E55" s="381"/>
      <c r="F55" s="148" t="s">
        <v>218</v>
      </c>
      <c r="G55" s="147" t="s">
        <v>98</v>
      </c>
      <c r="H55" s="150" t="str">
        <f t="shared" si="13"/>
        <v>NESSUN RISCHIO RISCONTRATO</v>
      </c>
      <c r="I55" s="149"/>
      <c r="K55" s="171" t="s">
        <v>97</v>
      </c>
      <c r="L55" s="171">
        <f t="shared" si="11"/>
        <v>0</v>
      </c>
      <c r="M55" s="175">
        <f t="shared" si="12"/>
        <v>0</v>
      </c>
      <c r="N55" s="171">
        <f t="shared" si="10"/>
        <v>0</v>
      </c>
    </row>
    <row r="56" spans="1:14" ht="42" customHeight="1">
      <c r="B56" s="129" t="s">
        <v>202</v>
      </c>
      <c r="C56" s="379" t="s">
        <v>235</v>
      </c>
      <c r="D56" s="380"/>
      <c r="E56" s="381"/>
      <c r="F56" s="148" t="s">
        <v>218</v>
      </c>
      <c r="G56" s="147" t="s">
        <v>98</v>
      </c>
      <c r="H56" s="150" t="str">
        <f t="shared" si="13"/>
        <v>NESSUN RISCHIO RISCONTRATO</v>
      </c>
      <c r="I56" s="149"/>
      <c r="K56" s="171" t="s">
        <v>97</v>
      </c>
      <c r="L56" s="171">
        <f t="shared" si="11"/>
        <v>0</v>
      </c>
      <c r="M56" s="175">
        <f t="shared" si="12"/>
        <v>0</v>
      </c>
      <c r="N56" s="171">
        <f t="shared" si="10"/>
        <v>0</v>
      </c>
    </row>
    <row r="57" spans="1:14" ht="54" customHeight="1">
      <c r="A57" s="174">
        <f>7/15</f>
        <v>0.46666666666666667</v>
      </c>
      <c r="B57" s="129" t="s">
        <v>228</v>
      </c>
      <c r="C57" s="379" t="s">
        <v>234</v>
      </c>
      <c r="D57" s="380"/>
      <c r="E57" s="381"/>
      <c r="F57" s="148" t="s">
        <v>218</v>
      </c>
      <c r="G57" s="147" t="s">
        <v>98</v>
      </c>
      <c r="H57" s="150" t="str">
        <f t="shared" si="13"/>
        <v>NESSUN RISCHIO RISCONTRATO</v>
      </c>
      <c r="I57" s="149"/>
      <c r="K57" s="171" t="s">
        <v>97</v>
      </c>
      <c r="L57" s="171">
        <f t="shared" si="11"/>
        <v>0</v>
      </c>
      <c r="M57" s="175">
        <f t="shared" si="12"/>
        <v>0</v>
      </c>
      <c r="N57" s="171">
        <f t="shared" si="10"/>
        <v>0</v>
      </c>
    </row>
    <row r="60" spans="1:14" ht="46" customHeight="1">
      <c r="B60" s="377" t="s">
        <v>242</v>
      </c>
      <c r="C60" s="378"/>
      <c r="D60" s="378"/>
      <c r="E60" s="378"/>
      <c r="F60" s="378"/>
      <c r="G60" s="146" t="s">
        <v>186</v>
      </c>
      <c r="H60" s="146" t="s">
        <v>195</v>
      </c>
      <c r="I60" s="146" t="s">
        <v>196</v>
      </c>
      <c r="K60" s="168" t="s">
        <v>291</v>
      </c>
      <c r="L60" s="169" t="s">
        <v>292</v>
      </c>
      <c r="M60" s="168" t="s">
        <v>293</v>
      </c>
    </row>
    <row r="61" spans="1:14" ht="49" customHeight="1">
      <c r="B61" s="129" t="s">
        <v>239</v>
      </c>
      <c r="C61" s="379" t="s">
        <v>243</v>
      </c>
      <c r="D61" s="380"/>
      <c r="E61" s="381"/>
      <c r="F61" s="148" t="s">
        <v>218</v>
      </c>
      <c r="G61" s="147" t="s">
        <v>98</v>
      </c>
      <c r="H61" s="150" t="str">
        <f>IF(G61="SI", "ESISTE UN RISCHIO DA VALUTARE", "NESSUN RISCHIO RISCONTRATO")</f>
        <v>NESSUN RISCHIO RISCONTRATO</v>
      </c>
      <c r="I61" s="149"/>
      <c r="K61" s="171" t="s">
        <v>97</v>
      </c>
      <c r="L61" s="171">
        <f>IF(G61=K61,1/2,0)</f>
        <v>0</v>
      </c>
      <c r="M61" s="175">
        <f>L61*$A$62</f>
        <v>0</v>
      </c>
      <c r="N61" s="171">
        <f t="shared" ref="N61:N62" si="14">IF(G61="SI",1,0)</f>
        <v>0</v>
      </c>
    </row>
    <row r="62" spans="1:14" ht="56" customHeight="1">
      <c r="A62" s="174">
        <f>2/15</f>
        <v>0.13333333333333333</v>
      </c>
      <c r="B62" s="129" t="s">
        <v>240</v>
      </c>
      <c r="C62" s="379" t="s">
        <v>244</v>
      </c>
      <c r="D62" s="380"/>
      <c r="E62" s="381"/>
      <c r="F62" s="148" t="s">
        <v>218</v>
      </c>
      <c r="G62" s="147" t="s">
        <v>98</v>
      </c>
      <c r="H62" s="150" t="str">
        <f>IF(G62="SI", "ESISTE UN RISCHIO DA VALUTARE", "NESSUN RISCHIO RISCONTRATO")</f>
        <v>NESSUN RISCHIO RISCONTRATO</v>
      </c>
      <c r="I62" s="149"/>
      <c r="K62" s="171" t="s">
        <v>97</v>
      </c>
      <c r="L62" s="171">
        <f>IF(G62=K62,1/2,0)</f>
        <v>0</v>
      </c>
      <c r="M62" s="175">
        <f>L62*$A$62</f>
        <v>0</v>
      </c>
      <c r="N62" s="171">
        <f t="shared" si="14"/>
        <v>0</v>
      </c>
    </row>
    <row r="65" spans="1:14" ht="40">
      <c r="B65" s="377" t="s">
        <v>247</v>
      </c>
      <c r="C65" s="378"/>
      <c r="D65" s="378"/>
      <c r="E65" s="378"/>
      <c r="F65" s="378"/>
      <c r="G65" s="146" t="s">
        <v>186</v>
      </c>
      <c r="H65" s="146" t="s">
        <v>195</v>
      </c>
      <c r="I65" s="146" t="s">
        <v>196</v>
      </c>
      <c r="K65" s="168" t="s">
        <v>291</v>
      </c>
      <c r="L65" s="169" t="s">
        <v>292</v>
      </c>
      <c r="M65" s="168" t="s">
        <v>293</v>
      </c>
    </row>
    <row r="66" spans="1:14" ht="57" customHeight="1">
      <c r="B66" s="129" t="s">
        <v>241</v>
      </c>
      <c r="C66" s="379" t="s">
        <v>248</v>
      </c>
      <c r="D66" s="380"/>
      <c r="E66" s="381"/>
      <c r="F66" s="148" t="s">
        <v>218</v>
      </c>
      <c r="G66" s="147" t="s">
        <v>98</v>
      </c>
      <c r="H66" s="150" t="str">
        <f>IF(G66="SI", "ESISTE UN RISCHIO DA VALUTARE", "NESSUN RISCHIO RISCONTRATO")</f>
        <v>NESSUN RISCHIO RISCONTRATO</v>
      </c>
      <c r="I66" s="149"/>
      <c r="K66" s="171" t="s">
        <v>97</v>
      </c>
      <c r="L66" s="171">
        <f>IF(G66=K66,1/3,0)</f>
        <v>0</v>
      </c>
      <c r="M66" s="175">
        <f>L66*$A$68</f>
        <v>0</v>
      </c>
      <c r="N66" s="171">
        <f t="shared" ref="N66:N68" si="15">IF(G66="SI",1,0)</f>
        <v>0</v>
      </c>
    </row>
    <row r="67" spans="1:14" ht="64" customHeight="1">
      <c r="B67" s="129" t="s">
        <v>245</v>
      </c>
      <c r="C67" s="379" t="s">
        <v>249</v>
      </c>
      <c r="D67" s="380"/>
      <c r="E67" s="381"/>
      <c r="F67" s="148" t="s">
        <v>218</v>
      </c>
      <c r="G67" s="147" t="s">
        <v>98</v>
      </c>
      <c r="H67" s="150" t="str">
        <f>IF(G67="SI", "ESISTE UN RISCHIO DA VALUTARE", "NESSUN RISCHIO RISCONTRATO")</f>
        <v>NESSUN RISCHIO RISCONTRATO</v>
      </c>
      <c r="I67" s="149"/>
      <c r="K67" s="171" t="s">
        <v>97</v>
      </c>
      <c r="L67" s="171">
        <f t="shared" ref="L67:L68" si="16">IF(G67=K67,1/3,0)</f>
        <v>0</v>
      </c>
      <c r="M67" s="175">
        <f>L67*$A$68</f>
        <v>0</v>
      </c>
      <c r="N67" s="171">
        <f t="shared" si="15"/>
        <v>0</v>
      </c>
    </row>
    <row r="68" spans="1:14" ht="62" customHeight="1">
      <c r="A68" s="174">
        <f>3/15</f>
        <v>0.2</v>
      </c>
      <c r="B68" s="129" t="s">
        <v>246</v>
      </c>
      <c r="C68" s="379" t="s">
        <v>250</v>
      </c>
      <c r="D68" s="380"/>
      <c r="E68" s="381"/>
      <c r="F68" s="148" t="s">
        <v>218</v>
      </c>
      <c r="G68" s="147" t="s">
        <v>98</v>
      </c>
      <c r="H68" s="150" t="str">
        <f>IF(G68="SI", "ESISTE UN RISCHIO DA VALUTARE", "NESSUN RISCHIO RISCONTRATO")</f>
        <v>NESSUN RISCHIO RISCONTRATO</v>
      </c>
      <c r="I68" s="149"/>
      <c r="K68" s="171" t="s">
        <v>97</v>
      </c>
      <c r="L68" s="171">
        <f t="shared" si="16"/>
        <v>0</v>
      </c>
      <c r="M68" s="175">
        <f>L68*$A$68</f>
        <v>0</v>
      </c>
      <c r="N68" s="171">
        <f t="shared" si="15"/>
        <v>0</v>
      </c>
    </row>
    <row r="71" spans="1:14" ht="40">
      <c r="B71" s="377" t="s">
        <v>254</v>
      </c>
      <c r="C71" s="378"/>
      <c r="D71" s="378"/>
      <c r="E71" s="378"/>
      <c r="F71" s="378"/>
      <c r="G71" s="146" t="s">
        <v>186</v>
      </c>
      <c r="H71" s="146" t="s">
        <v>195</v>
      </c>
      <c r="I71" s="146" t="s">
        <v>196</v>
      </c>
      <c r="K71" s="168" t="s">
        <v>291</v>
      </c>
      <c r="L71" s="169" t="s">
        <v>292</v>
      </c>
      <c r="M71" s="168" t="s">
        <v>293</v>
      </c>
    </row>
    <row r="72" spans="1:14" ht="52" customHeight="1">
      <c r="B72" s="129" t="s">
        <v>251</v>
      </c>
      <c r="C72" s="379" t="s">
        <v>255</v>
      </c>
      <c r="D72" s="380"/>
      <c r="E72" s="381"/>
      <c r="F72" s="148" t="s">
        <v>218</v>
      </c>
      <c r="G72" s="147" t="s">
        <v>98</v>
      </c>
      <c r="H72" s="150" t="str">
        <f>IF(G72="SI", "ESISTE UN RISCHIO DA VALUTARE", "NESSUN RISCHIO RISCONTRATO")</f>
        <v>NESSUN RISCHIO RISCONTRATO</v>
      </c>
      <c r="I72" s="149"/>
      <c r="K72" s="171" t="s">
        <v>97</v>
      </c>
      <c r="L72" s="171">
        <f t="shared" ref="L72:L74" si="17">IF(G72=K72,1/3,0)</f>
        <v>0</v>
      </c>
      <c r="M72" s="175">
        <f>L72*$A$74</f>
        <v>0</v>
      </c>
      <c r="N72" s="171">
        <f t="shared" ref="N72:N74" si="18">IF(G72="SI",1,0)</f>
        <v>0</v>
      </c>
    </row>
    <row r="73" spans="1:14" ht="57" customHeight="1">
      <c r="B73" s="129" t="s">
        <v>252</v>
      </c>
      <c r="C73" s="379" t="s">
        <v>256</v>
      </c>
      <c r="D73" s="380"/>
      <c r="E73" s="381"/>
      <c r="F73" s="148" t="s">
        <v>218</v>
      </c>
      <c r="G73" s="147" t="s">
        <v>98</v>
      </c>
      <c r="H73" s="150" t="str">
        <f>IF(G73="SI", "ESISTE UN RISCHIO DA VALUTARE", "NESSUN RISCHIO RISCONTRATO")</f>
        <v>NESSUN RISCHIO RISCONTRATO</v>
      </c>
      <c r="I73" s="149"/>
      <c r="K73" s="171" t="s">
        <v>97</v>
      </c>
      <c r="L73" s="171">
        <f t="shared" si="17"/>
        <v>0</v>
      </c>
      <c r="M73" s="175">
        <f>L73*$A$74</f>
        <v>0</v>
      </c>
      <c r="N73" s="171">
        <f t="shared" si="18"/>
        <v>0</v>
      </c>
    </row>
    <row r="74" spans="1:14" ht="82" customHeight="1">
      <c r="A74" s="174">
        <f>3/15</f>
        <v>0.2</v>
      </c>
      <c r="B74" s="129" t="s">
        <v>253</v>
      </c>
      <c r="C74" s="379" t="s">
        <v>257</v>
      </c>
      <c r="D74" s="380"/>
      <c r="E74" s="381"/>
      <c r="F74" s="148" t="s">
        <v>218</v>
      </c>
      <c r="G74" s="147" t="s">
        <v>98</v>
      </c>
      <c r="H74" s="150" t="str">
        <f>IF(G74="SI", "ESISTE UN RISCHIO DA VALUTARE", "NESSUN RISCHIO RISCONTRATO")</f>
        <v>NESSUN RISCHIO RISCONTRATO</v>
      </c>
      <c r="I74" s="149"/>
      <c r="K74" s="171" t="s">
        <v>97</v>
      </c>
      <c r="L74" s="171">
        <f t="shared" si="17"/>
        <v>0</v>
      </c>
      <c r="M74" s="175">
        <f>L74*$A$74</f>
        <v>0</v>
      </c>
      <c r="N74" s="171">
        <f t="shared" si="18"/>
        <v>0</v>
      </c>
    </row>
    <row r="77" spans="1:14" ht="40">
      <c r="B77" s="377" t="s">
        <v>275</v>
      </c>
      <c r="C77" s="378"/>
      <c r="D77" s="378"/>
      <c r="E77" s="378"/>
      <c r="F77" s="378"/>
      <c r="G77" s="146" t="s">
        <v>186</v>
      </c>
      <c r="H77" s="146" t="s">
        <v>195</v>
      </c>
      <c r="I77" s="146" t="s">
        <v>196</v>
      </c>
      <c r="K77" s="168" t="s">
        <v>291</v>
      </c>
      <c r="L77" s="169" t="s">
        <v>292</v>
      </c>
      <c r="M77" s="168" t="s">
        <v>293</v>
      </c>
    </row>
    <row r="78" spans="1:14" ht="57" customHeight="1">
      <c r="B78" s="129" t="s">
        <v>208</v>
      </c>
      <c r="C78" s="379" t="s">
        <v>258</v>
      </c>
      <c r="D78" s="380"/>
      <c r="E78" s="381"/>
      <c r="F78" s="148" t="s">
        <v>276</v>
      </c>
      <c r="G78" s="147" t="s">
        <v>98</v>
      </c>
      <c r="H78" s="150" t="str">
        <f>IF(G78="SI", "ESISTE UN RISCHIO DA VALUTARE", "NESSUN RISCHIO RISCONTRATO")</f>
        <v>NESSUN RISCHIO RISCONTRATO</v>
      </c>
      <c r="I78" s="149"/>
      <c r="K78" s="171" t="s">
        <v>97</v>
      </c>
      <c r="L78" s="171">
        <f>IF(G78=K78,1/11,0)</f>
        <v>0</v>
      </c>
      <c r="M78" s="175">
        <f>L78*$A$88</f>
        <v>0</v>
      </c>
      <c r="N78" s="171">
        <f t="shared" ref="N78:N88" si="19">IF(G78="SI",1,0)</f>
        <v>0</v>
      </c>
    </row>
    <row r="79" spans="1:14" ht="46" customHeight="1">
      <c r="B79" s="129" t="s">
        <v>210</v>
      </c>
      <c r="C79" s="379" t="s">
        <v>259</v>
      </c>
      <c r="D79" s="380"/>
      <c r="E79" s="381"/>
      <c r="F79" s="148" t="s">
        <v>276</v>
      </c>
      <c r="G79" s="147" t="s">
        <v>98</v>
      </c>
      <c r="H79" s="150" t="str">
        <f>IF(G79="SI", "ESISTE UN RISCHIO DA VALUTARE", "NESSUN RISCHIO RISCONTRATO")</f>
        <v>NESSUN RISCHIO RISCONTRATO</v>
      </c>
      <c r="I79" s="149"/>
      <c r="K79" s="171" t="s">
        <v>97</v>
      </c>
      <c r="L79" s="171">
        <f t="shared" ref="L79:L88" si="20">IF(G79=K79,1/11,0)</f>
        <v>0</v>
      </c>
      <c r="M79" s="175">
        <f t="shared" ref="M79:M88" si="21">L79*$A$88</f>
        <v>0</v>
      </c>
      <c r="N79" s="171">
        <f t="shared" si="19"/>
        <v>0</v>
      </c>
    </row>
    <row r="80" spans="1:14" ht="77" customHeight="1">
      <c r="B80" s="129" t="s">
        <v>211</v>
      </c>
      <c r="C80" s="379" t="s">
        <v>260</v>
      </c>
      <c r="D80" s="380"/>
      <c r="E80" s="381"/>
      <c r="F80" s="148" t="s">
        <v>276</v>
      </c>
      <c r="G80" s="147" t="s">
        <v>98</v>
      </c>
      <c r="H80" s="150" t="str">
        <f t="shared" ref="H80:H88" si="22">IF(G80="SI", "ESISTE UN RISCHIO DA VALUTARE", "NESSUN RISCHIO RISCONTRATO")</f>
        <v>NESSUN RISCHIO RISCONTRATO</v>
      </c>
      <c r="I80" s="149"/>
      <c r="K80" s="171" t="s">
        <v>97</v>
      </c>
      <c r="L80" s="171">
        <f t="shared" si="20"/>
        <v>0</v>
      </c>
      <c r="M80" s="175">
        <f t="shared" si="21"/>
        <v>0</v>
      </c>
      <c r="N80" s="171">
        <f t="shared" si="19"/>
        <v>0</v>
      </c>
    </row>
    <row r="81" spans="1:14" ht="68" customHeight="1">
      <c r="B81" s="129" t="s">
        <v>212</v>
      </c>
      <c r="C81" s="379" t="s">
        <v>261</v>
      </c>
      <c r="D81" s="380"/>
      <c r="E81" s="381"/>
      <c r="F81" s="148" t="s">
        <v>276</v>
      </c>
      <c r="G81" s="147" t="s">
        <v>98</v>
      </c>
      <c r="H81" s="150" t="str">
        <f t="shared" si="22"/>
        <v>NESSUN RISCHIO RISCONTRATO</v>
      </c>
      <c r="I81" s="149"/>
      <c r="K81" s="171" t="s">
        <v>97</v>
      </c>
      <c r="L81" s="171">
        <f t="shared" si="20"/>
        <v>0</v>
      </c>
      <c r="M81" s="175">
        <f t="shared" si="21"/>
        <v>0</v>
      </c>
      <c r="N81" s="171">
        <f t="shared" si="19"/>
        <v>0</v>
      </c>
    </row>
    <row r="82" spans="1:14" ht="60" customHeight="1">
      <c r="B82" s="129" t="s">
        <v>213</v>
      </c>
      <c r="C82" s="379" t="s">
        <v>262</v>
      </c>
      <c r="D82" s="380"/>
      <c r="E82" s="381"/>
      <c r="F82" s="148" t="s">
        <v>276</v>
      </c>
      <c r="G82" s="147" t="s">
        <v>98</v>
      </c>
      <c r="H82" s="150" t="str">
        <f t="shared" si="22"/>
        <v>NESSUN RISCHIO RISCONTRATO</v>
      </c>
      <c r="I82" s="149"/>
      <c r="K82" s="171" t="s">
        <v>97</v>
      </c>
      <c r="L82" s="171">
        <f t="shared" si="20"/>
        <v>0</v>
      </c>
      <c r="M82" s="175">
        <f t="shared" si="21"/>
        <v>0</v>
      </c>
      <c r="N82" s="171">
        <f t="shared" si="19"/>
        <v>0</v>
      </c>
    </row>
    <row r="83" spans="1:14" ht="68" customHeight="1">
      <c r="B83" s="129" t="s">
        <v>269</v>
      </c>
      <c r="C83" s="379" t="s">
        <v>263</v>
      </c>
      <c r="D83" s="380"/>
      <c r="E83" s="381"/>
      <c r="F83" s="148" t="s">
        <v>276</v>
      </c>
      <c r="G83" s="147" t="s">
        <v>98</v>
      </c>
      <c r="H83" s="150" t="str">
        <f t="shared" si="22"/>
        <v>NESSUN RISCHIO RISCONTRATO</v>
      </c>
      <c r="I83" s="149"/>
      <c r="K83" s="171" t="s">
        <v>97</v>
      </c>
      <c r="L83" s="171">
        <f t="shared" si="20"/>
        <v>0</v>
      </c>
      <c r="M83" s="175">
        <f t="shared" si="21"/>
        <v>0</v>
      </c>
      <c r="N83" s="171">
        <f t="shared" si="19"/>
        <v>0</v>
      </c>
    </row>
    <row r="84" spans="1:14" ht="64" customHeight="1">
      <c r="B84" s="129" t="s">
        <v>270</v>
      </c>
      <c r="C84" s="379" t="s">
        <v>264</v>
      </c>
      <c r="D84" s="380"/>
      <c r="E84" s="381"/>
      <c r="F84" s="148" t="s">
        <v>276</v>
      </c>
      <c r="G84" s="147" t="s">
        <v>98</v>
      </c>
      <c r="H84" s="150" t="str">
        <f t="shared" si="22"/>
        <v>NESSUN RISCHIO RISCONTRATO</v>
      </c>
      <c r="I84" s="149"/>
      <c r="K84" s="171" t="s">
        <v>97</v>
      </c>
      <c r="L84" s="171">
        <f t="shared" si="20"/>
        <v>0</v>
      </c>
      <c r="M84" s="175">
        <f t="shared" si="21"/>
        <v>0</v>
      </c>
      <c r="N84" s="171">
        <f t="shared" si="19"/>
        <v>0</v>
      </c>
    </row>
    <row r="85" spans="1:14" ht="33" customHeight="1">
      <c r="B85" s="129" t="s">
        <v>271</v>
      </c>
      <c r="C85" s="379" t="s">
        <v>265</v>
      </c>
      <c r="D85" s="380"/>
      <c r="E85" s="381"/>
      <c r="F85" s="148" t="s">
        <v>276</v>
      </c>
      <c r="G85" s="147" t="s">
        <v>98</v>
      </c>
      <c r="H85" s="150" t="str">
        <f t="shared" si="22"/>
        <v>NESSUN RISCHIO RISCONTRATO</v>
      </c>
      <c r="I85" s="149"/>
      <c r="K85" s="171" t="s">
        <v>97</v>
      </c>
      <c r="L85" s="171">
        <f t="shared" si="20"/>
        <v>0</v>
      </c>
      <c r="M85" s="175">
        <f t="shared" si="21"/>
        <v>0</v>
      </c>
      <c r="N85" s="171">
        <f t="shared" si="19"/>
        <v>0</v>
      </c>
    </row>
    <row r="86" spans="1:14" ht="33" customHeight="1">
      <c r="B86" s="129" t="s">
        <v>272</v>
      </c>
      <c r="C86" s="379" t="s">
        <v>266</v>
      </c>
      <c r="D86" s="380"/>
      <c r="E86" s="381"/>
      <c r="F86" s="148" t="s">
        <v>276</v>
      </c>
      <c r="G86" s="147" t="s">
        <v>98</v>
      </c>
      <c r="H86" s="150" t="str">
        <f t="shared" si="22"/>
        <v>NESSUN RISCHIO RISCONTRATO</v>
      </c>
      <c r="I86" s="149"/>
      <c r="K86" s="171" t="s">
        <v>97</v>
      </c>
      <c r="L86" s="171">
        <f t="shared" si="20"/>
        <v>0</v>
      </c>
      <c r="M86" s="175">
        <f t="shared" si="21"/>
        <v>0</v>
      </c>
      <c r="N86" s="171">
        <f t="shared" si="19"/>
        <v>0</v>
      </c>
    </row>
    <row r="87" spans="1:14" ht="36" customHeight="1">
      <c r="B87" s="129" t="s">
        <v>273</v>
      </c>
      <c r="C87" s="379" t="s">
        <v>267</v>
      </c>
      <c r="D87" s="380"/>
      <c r="E87" s="381"/>
      <c r="F87" s="148" t="s">
        <v>276</v>
      </c>
      <c r="G87" s="147" t="s">
        <v>98</v>
      </c>
      <c r="H87" s="150" t="str">
        <f t="shared" si="22"/>
        <v>NESSUN RISCHIO RISCONTRATO</v>
      </c>
      <c r="I87" s="149"/>
      <c r="K87" s="171" t="s">
        <v>97</v>
      </c>
      <c r="L87" s="171">
        <f t="shared" si="20"/>
        <v>0</v>
      </c>
      <c r="M87" s="175">
        <f t="shared" si="21"/>
        <v>0</v>
      </c>
      <c r="N87" s="171">
        <f t="shared" si="19"/>
        <v>0</v>
      </c>
    </row>
    <row r="88" spans="1:14" ht="59" customHeight="1">
      <c r="A88" s="174">
        <f>11/15</f>
        <v>0.73333333333333328</v>
      </c>
      <c r="B88" s="129" t="s">
        <v>274</v>
      </c>
      <c r="C88" s="379" t="s">
        <v>268</v>
      </c>
      <c r="D88" s="380"/>
      <c r="E88" s="381"/>
      <c r="F88" s="148" t="s">
        <v>276</v>
      </c>
      <c r="G88" s="147" t="s">
        <v>98</v>
      </c>
      <c r="H88" s="150" t="str">
        <f t="shared" si="22"/>
        <v>NESSUN RISCHIO RISCONTRATO</v>
      </c>
      <c r="I88" s="149"/>
      <c r="K88" s="171" t="s">
        <v>97</v>
      </c>
      <c r="L88" s="171">
        <f t="shared" si="20"/>
        <v>0</v>
      </c>
      <c r="M88" s="175">
        <f t="shared" si="21"/>
        <v>0</v>
      </c>
      <c r="N88" s="171">
        <f t="shared" si="19"/>
        <v>0</v>
      </c>
    </row>
    <row r="92" spans="1:14" ht="40">
      <c r="B92" s="377" t="s">
        <v>279</v>
      </c>
      <c r="C92" s="378"/>
      <c r="D92" s="378"/>
      <c r="E92" s="378"/>
      <c r="F92" s="378"/>
      <c r="G92" s="146" t="s">
        <v>186</v>
      </c>
      <c r="H92" s="146" t="s">
        <v>195</v>
      </c>
      <c r="I92" s="146" t="s">
        <v>196</v>
      </c>
      <c r="K92" s="168" t="s">
        <v>291</v>
      </c>
      <c r="L92" s="169" t="s">
        <v>292</v>
      </c>
      <c r="M92" s="168" t="s">
        <v>293</v>
      </c>
    </row>
    <row r="93" spans="1:14" ht="54" customHeight="1">
      <c r="B93" s="129" t="s">
        <v>277</v>
      </c>
      <c r="C93" s="379" t="s">
        <v>280</v>
      </c>
      <c r="D93" s="380"/>
      <c r="E93" s="381"/>
      <c r="F93" s="148" t="s">
        <v>276</v>
      </c>
      <c r="G93" s="147" t="s">
        <v>98</v>
      </c>
      <c r="H93" s="150" t="str">
        <f>IF(G93="SI", "ESISTE UN RISCHIO DA VALUTARE", "NESSUN RISCHIO RISCONTRATO")</f>
        <v>NESSUN RISCHIO RISCONTRATO</v>
      </c>
      <c r="I93" s="149"/>
      <c r="K93" s="171" t="s">
        <v>97</v>
      </c>
      <c r="L93" s="171">
        <f>IF(G93=K93,1/4,0)</f>
        <v>0</v>
      </c>
      <c r="M93" s="175">
        <f>L93*$A$96</f>
        <v>0</v>
      </c>
      <c r="N93" s="171">
        <f t="shared" ref="N93:N96" si="23">IF(G93="SI",1,0)</f>
        <v>0</v>
      </c>
    </row>
    <row r="94" spans="1:14" ht="60" customHeight="1">
      <c r="B94" s="129" t="s">
        <v>278</v>
      </c>
      <c r="C94" s="379" t="s">
        <v>281</v>
      </c>
      <c r="D94" s="380"/>
      <c r="E94" s="381"/>
      <c r="F94" s="148" t="s">
        <v>276</v>
      </c>
      <c r="G94" s="147" t="s">
        <v>98</v>
      </c>
      <c r="H94" s="150" t="str">
        <f t="shared" ref="H94:H96" si="24">IF(G94="SI", "ESISTE UN RISCHIO DA VALUTARE", "NESSUN RISCHIO RISCONTRATO")</f>
        <v>NESSUN RISCHIO RISCONTRATO</v>
      </c>
      <c r="I94" s="149"/>
      <c r="K94" s="171" t="s">
        <v>97</v>
      </c>
      <c r="L94" s="171">
        <f t="shared" ref="L94:L96" si="25">IF(G94=K94,1/4,0)</f>
        <v>0</v>
      </c>
      <c r="M94" s="175">
        <f>L94*$A$96</f>
        <v>0</v>
      </c>
      <c r="N94" s="171">
        <f t="shared" si="23"/>
        <v>0</v>
      </c>
    </row>
    <row r="95" spans="1:14" ht="64" customHeight="1">
      <c r="B95" s="129" t="s">
        <v>284</v>
      </c>
      <c r="C95" s="379" t="s">
        <v>283</v>
      </c>
      <c r="D95" s="380"/>
      <c r="E95" s="381"/>
      <c r="F95" s="148" t="s">
        <v>276</v>
      </c>
      <c r="G95" s="147" t="s">
        <v>98</v>
      </c>
      <c r="H95" s="150" t="str">
        <f t="shared" si="24"/>
        <v>NESSUN RISCHIO RISCONTRATO</v>
      </c>
      <c r="I95" s="149"/>
      <c r="K95" s="171" t="s">
        <v>97</v>
      </c>
      <c r="L95" s="171">
        <f t="shared" si="25"/>
        <v>0</v>
      </c>
      <c r="M95" s="175">
        <f>L95*$A$96</f>
        <v>0</v>
      </c>
      <c r="N95" s="171">
        <f t="shared" si="23"/>
        <v>0</v>
      </c>
    </row>
    <row r="96" spans="1:14" ht="68" customHeight="1">
      <c r="A96" s="174">
        <f>4/15</f>
        <v>0.26666666666666666</v>
      </c>
      <c r="B96" s="129" t="s">
        <v>285</v>
      </c>
      <c r="C96" s="379" t="s">
        <v>282</v>
      </c>
      <c r="D96" s="380"/>
      <c r="E96" s="381"/>
      <c r="F96" s="148" t="s">
        <v>276</v>
      </c>
      <c r="G96" s="147" t="s">
        <v>98</v>
      </c>
      <c r="H96" s="150" t="str">
        <f t="shared" si="24"/>
        <v>NESSUN RISCHIO RISCONTRATO</v>
      </c>
      <c r="I96" s="149"/>
      <c r="K96" s="171" t="s">
        <v>97</v>
      </c>
      <c r="L96" s="171">
        <f t="shared" si="25"/>
        <v>0</v>
      </c>
      <c r="M96" s="175">
        <f>L96*$A$96</f>
        <v>0</v>
      </c>
      <c r="N96" s="171">
        <f t="shared" si="23"/>
        <v>0</v>
      </c>
    </row>
    <row r="98" spans="2:9" ht="28" customHeight="1"/>
    <row r="99" spans="2:9" ht="44" customHeight="1">
      <c r="B99" s="387" t="s">
        <v>299</v>
      </c>
      <c r="C99" s="388"/>
      <c r="D99" s="388"/>
      <c r="E99" s="388"/>
      <c r="F99" s="389"/>
      <c r="G99" s="184" t="s">
        <v>178</v>
      </c>
      <c r="H99" s="185" t="s">
        <v>218</v>
      </c>
      <c r="I99" s="185" t="s">
        <v>276</v>
      </c>
    </row>
    <row r="100" spans="2:9" ht="53" customHeight="1">
      <c r="B100" s="390"/>
      <c r="C100" s="391"/>
      <c r="D100" s="391"/>
      <c r="E100" s="391"/>
      <c r="F100" s="392"/>
      <c r="G100" s="183" t="str" cm="1">
        <f t="array" ref="G100">_xlfn.IFS(E117&lt;15%,"MOLTO BASSO",E117&lt;30%,"BASSO",E117&lt;45%,"MEDIO BASSO",E117&lt;60%,"MEDIO",E117&lt;85%,"MEDIO ALTO",E117&gt;85%,"ALTO")</f>
        <v>MOLTO BASSO</v>
      </c>
      <c r="H100" s="183" t="str" cm="1">
        <f t="array" ref="H100">_xlfn.IFS(F117&lt;15%,"MOLTO BASSO",F117&lt;30%,"BASSO",F117&lt;45%,"MEDIO BASSO",F117&lt;60%,"MEDIO",F117&lt;85%,"MEDIO ALTO",F117&gt;85%,"ALTO")</f>
        <v>MOLTO BASSO</v>
      </c>
      <c r="I100" s="183" t="str" cm="1">
        <f t="array" ref="I100">_xlfn.IFS(G117&lt;15%,"MOLTO BASSO",G117&lt;30%,"BASSO",G117&lt;45%,"MEDIO BASSO",G117&lt;60%,"MEDIO",G117&lt;85%,"MEDIO ALTO",G117&gt;85%,"ALTO")</f>
        <v>MOLTO BASSO</v>
      </c>
    </row>
    <row r="101" spans="2:9">
      <c r="B101" s="178"/>
      <c r="C101" s="179"/>
      <c r="D101" s="179"/>
      <c r="E101" s="179"/>
      <c r="F101" s="180"/>
      <c r="G101" s="179"/>
    </row>
    <row r="102" spans="2:9">
      <c r="B102" s="181" t="s">
        <v>297</v>
      </c>
      <c r="C102" s="179"/>
      <c r="D102" s="179"/>
      <c r="E102" s="179"/>
      <c r="F102" s="180"/>
      <c r="G102" s="179"/>
    </row>
    <row r="103" spans="2:9" ht="19" customHeight="1">
      <c r="B103" s="393" t="s">
        <v>307</v>
      </c>
      <c r="C103" s="394"/>
      <c r="D103" s="394"/>
      <c r="E103" s="394"/>
      <c r="F103" s="394"/>
      <c r="G103" s="394"/>
      <c r="H103" s="395"/>
      <c r="I103" s="402" t="str" cm="1">
        <f t="array" ref="I103">_xlfn.IFS(H118&lt;15%,"MOLTO BASSO",H118&lt;30%,"BASSO",H118&lt;45%,"MEDIO BASSO",H118&lt;60%,"MEDIO",H118&lt;85%,"MEDIO ALTO",H118&gt;85%,"ALTO")</f>
        <v>MOLTO BASSO</v>
      </c>
    </row>
    <row r="104" spans="2:9" ht="21" customHeight="1">
      <c r="B104" s="396"/>
      <c r="C104" s="397"/>
      <c r="D104" s="397"/>
      <c r="E104" s="397"/>
      <c r="F104" s="397"/>
      <c r="G104" s="397"/>
      <c r="H104" s="398"/>
      <c r="I104" s="403" t="str" cm="1">
        <f t="array" ref="I104">_xlfn.IFS(G121&lt;15%,"MOLTO BASSO",G121&lt;30%,"BASSO",G121&lt;45%,"MEDIO BASSO",G121&lt;60%,"MEDIO",G121&lt;85%,"MEDIO ALTO",G121&gt;85%,"ALTO")</f>
        <v>MOLTO BASSO</v>
      </c>
    </row>
    <row r="105" spans="2:9" ht="21" customHeight="1">
      <c r="B105" s="396"/>
      <c r="C105" s="397"/>
      <c r="D105" s="397"/>
      <c r="E105" s="397"/>
      <c r="F105" s="397"/>
      <c r="G105" s="397"/>
      <c r="H105" s="398"/>
      <c r="I105" s="403" t="str" cm="1">
        <f t="array" ref="I105">_xlfn.IFS(G122&lt;15%,"MOLTO BASSO",G122&lt;30%,"BASSO",G122&lt;45%,"MEDIO BASSO",G122&lt;60%,"MEDIO",G122&lt;85%,"MEDIO ALTO",G122&gt;85%,"ALTO")</f>
        <v>MOLTO BASSO</v>
      </c>
    </row>
    <row r="106" spans="2:9" ht="21" customHeight="1">
      <c r="B106" s="399"/>
      <c r="C106" s="400"/>
      <c r="D106" s="400"/>
      <c r="E106" s="400"/>
      <c r="F106" s="400"/>
      <c r="G106" s="400"/>
      <c r="H106" s="401"/>
      <c r="I106" s="404" t="str" cm="1">
        <f t="array" ref="I106">_xlfn.IFS(G123&lt;15%,"MOLTO BASSO",G123&lt;30%,"BASSO",G123&lt;45%,"MEDIO BASSO",G123&lt;60%,"MEDIO",G123&lt;85%,"MEDIO ALTO",G123&gt;85%,"ALTO")</f>
        <v>MOLTO BASSO</v>
      </c>
    </row>
    <row r="110" spans="2:9" ht="32" customHeight="1">
      <c r="C110" s="204" t="s">
        <v>371</v>
      </c>
      <c r="D110" s="196" t="s">
        <v>45</v>
      </c>
      <c r="E110" s="187" t="s">
        <v>303</v>
      </c>
      <c r="F110" s="182">
        <v>0.81</v>
      </c>
    </row>
    <row r="111" spans="2:9" ht="36" customHeight="1">
      <c r="C111" s="204" t="s">
        <v>371</v>
      </c>
      <c r="D111" s="197" t="s">
        <v>289</v>
      </c>
      <c r="E111" s="187" t="s">
        <v>302</v>
      </c>
    </row>
    <row r="112" spans="2:9" ht="34" customHeight="1">
      <c r="C112" s="121" t="s">
        <v>373</v>
      </c>
      <c r="D112" s="198" t="s">
        <v>288</v>
      </c>
      <c r="E112" s="187" t="s">
        <v>296</v>
      </c>
    </row>
    <row r="113" spans="3:8" ht="35" customHeight="1">
      <c r="C113" s="384" t="s">
        <v>372</v>
      </c>
      <c r="D113" s="199" t="s">
        <v>287</v>
      </c>
      <c r="E113" s="202" t="s">
        <v>295</v>
      </c>
    </row>
    <row r="114" spans="3:8" ht="32" customHeight="1">
      <c r="C114" s="384"/>
      <c r="D114" s="200" t="s">
        <v>47</v>
      </c>
      <c r="E114" s="203" t="s">
        <v>301</v>
      </c>
    </row>
    <row r="115" spans="3:8" ht="39" customHeight="1">
      <c r="C115" s="384"/>
      <c r="D115" s="201" t="s">
        <v>286</v>
      </c>
      <c r="E115" s="187" t="s">
        <v>300</v>
      </c>
      <c r="F115" s="182">
        <v>0.15</v>
      </c>
    </row>
    <row r="117" spans="3:8">
      <c r="E117" s="186">
        <f>SUM(M27:M47)</f>
        <v>0</v>
      </c>
      <c r="F117" s="186">
        <f>SUM(M51:M74)</f>
        <v>0</v>
      </c>
      <c r="G117" s="186">
        <f>SUM(M78:M96)</f>
        <v>0</v>
      </c>
    </row>
    <row r="118" spans="3:8" ht="39" customHeight="1">
      <c r="E118" s="187" t="s">
        <v>178</v>
      </c>
      <c r="F118" s="187" t="s">
        <v>218</v>
      </c>
      <c r="G118" s="185" t="s">
        <v>276</v>
      </c>
      <c r="H118" s="189">
        <f>H119/45</f>
        <v>0</v>
      </c>
    </row>
    <row r="119" spans="3:8" ht="34" customHeight="1">
      <c r="E119" s="133">
        <f>SUM(N27:N47)</f>
        <v>0</v>
      </c>
      <c r="F119" s="188">
        <f>SUM(N51:N74)</f>
        <v>0</v>
      </c>
      <c r="G119" s="188">
        <f>SUM(N78:N96)</f>
        <v>0</v>
      </c>
      <c r="H119" s="133">
        <f>SUM(E119:G119)</f>
        <v>0</v>
      </c>
    </row>
  </sheetData>
  <mergeCells count="61">
    <mergeCell ref="C113:C115"/>
    <mergeCell ref="B13:I23"/>
    <mergeCell ref="K25:M25"/>
    <mergeCell ref="B99:F100"/>
    <mergeCell ref="B103:H106"/>
    <mergeCell ref="I103:I106"/>
    <mergeCell ref="C40:E40"/>
    <mergeCell ref="C32:E32"/>
    <mergeCell ref="C31:E31"/>
    <mergeCell ref="C30:E30"/>
    <mergeCell ref="B26:F26"/>
    <mergeCell ref="B36:F36"/>
    <mergeCell ref="C37:E37"/>
    <mergeCell ref="C27:E27"/>
    <mergeCell ref="C28:E28"/>
    <mergeCell ref="C29:E29"/>
    <mergeCell ref="C33:E33"/>
    <mergeCell ref="C56:E56"/>
    <mergeCell ref="C57:E57"/>
    <mergeCell ref="C7:D7"/>
    <mergeCell ref="B50:F50"/>
    <mergeCell ref="C51:E51"/>
    <mergeCell ref="C52:E52"/>
    <mergeCell ref="C53:E53"/>
    <mergeCell ref="C54:E54"/>
    <mergeCell ref="C55:E55"/>
    <mergeCell ref="B43:F43"/>
    <mergeCell ref="C44:E44"/>
    <mergeCell ref="C45:E45"/>
    <mergeCell ref="C46:E46"/>
    <mergeCell ref="C47:E47"/>
    <mergeCell ref="C38:E38"/>
    <mergeCell ref="C39:E39"/>
    <mergeCell ref="C74:E74"/>
    <mergeCell ref="B60:F60"/>
    <mergeCell ref="C61:E61"/>
    <mergeCell ref="C62:E62"/>
    <mergeCell ref="B65:F65"/>
    <mergeCell ref="C66:E66"/>
    <mergeCell ref="C67:E67"/>
    <mergeCell ref="C68:E68"/>
    <mergeCell ref="B71:F71"/>
    <mergeCell ref="C72:E72"/>
    <mergeCell ref="C73:E73"/>
    <mergeCell ref="C88:E88"/>
    <mergeCell ref="B77:F77"/>
    <mergeCell ref="C78:E78"/>
    <mergeCell ref="C79:E79"/>
    <mergeCell ref="C80:E80"/>
    <mergeCell ref="C81:E81"/>
    <mergeCell ref="C82:E82"/>
    <mergeCell ref="C83:E83"/>
    <mergeCell ref="C84:E84"/>
    <mergeCell ref="C85:E85"/>
    <mergeCell ref="C86:E86"/>
    <mergeCell ref="C87:E87"/>
    <mergeCell ref="B92:F92"/>
    <mergeCell ref="C93:E93"/>
    <mergeCell ref="C94:E94"/>
    <mergeCell ref="C95:E95"/>
    <mergeCell ref="C96:E96"/>
  </mergeCells>
  <phoneticPr fontId="46" type="noConversion"/>
  <conditionalFormatting sqref="G100:I100">
    <cfRule type="containsText" dxfId="75" priority="7" stopIfTrue="1" operator="containsText" text="MOLTO BASSO">
      <formula>NOT(ISERROR(SEARCH("MOLTO BASSO",G100)))</formula>
    </cfRule>
    <cfRule type="containsText" dxfId="74" priority="8" stopIfTrue="1" operator="containsText" text="BASSO">
      <formula>NOT(ISERROR(SEARCH("BASSO",G100)))</formula>
    </cfRule>
    <cfRule type="containsText" dxfId="73" priority="9" stopIfTrue="1" operator="containsText" text="MEDIO BASSO">
      <formula>NOT(ISERROR(SEARCH("MEDIO BASSO",G100)))</formula>
    </cfRule>
    <cfRule type="containsText" dxfId="72" priority="10" stopIfTrue="1" operator="containsText" text="MEDIO">
      <formula>NOT(ISERROR(SEARCH("MEDIO",G100)))</formula>
    </cfRule>
    <cfRule type="containsText" dxfId="71" priority="11" stopIfTrue="1" operator="containsText" text="MEDIO ALTO">
      <formula>NOT(ISERROR(SEARCH("MEDIO ALTO",G100)))</formula>
    </cfRule>
    <cfRule type="containsText" dxfId="70" priority="12" stopIfTrue="1" operator="containsText" text="ALTO">
      <formula>NOT(ISERROR(SEARCH("ALTO",G100)))</formula>
    </cfRule>
  </conditionalFormatting>
  <conditionalFormatting sqref="H27:H33">
    <cfRule type="beginsWith" dxfId="69" priority="137" operator="beginsWith" text="NESSUN">
      <formula>LEFT(H27,LEN("NESSUN"))="NESSUN"</formula>
    </cfRule>
    <cfRule type="beginsWith" dxfId="68" priority="138" operator="beginsWith" text="ESISTE">
      <formula>LEFT(H27,LEN("ESISTE"))="ESISTE"</formula>
    </cfRule>
  </conditionalFormatting>
  <conditionalFormatting sqref="H37:H40">
    <cfRule type="beginsWith" dxfId="67" priority="135" operator="beginsWith" text="NESSUN">
      <formula>LEFT(H37,LEN("NESSUN"))="NESSUN"</formula>
    </cfRule>
    <cfRule type="beginsWith" dxfId="66" priority="136" operator="beginsWith" text="ESISTE">
      <formula>LEFT(H37,LEN("ESISTE"))="ESISTE"</formula>
    </cfRule>
  </conditionalFormatting>
  <conditionalFormatting sqref="H44:H47">
    <cfRule type="beginsWith" dxfId="65" priority="133" operator="beginsWith" text="NESSUN">
      <formula>LEFT(H44,LEN("NESSUN"))="NESSUN"</formula>
    </cfRule>
    <cfRule type="beginsWith" dxfId="64" priority="134" operator="beginsWith" text="ESISTE">
      <formula>LEFT(H44,LEN("ESISTE"))="ESISTE"</formula>
    </cfRule>
  </conditionalFormatting>
  <conditionalFormatting sqref="H51:H57">
    <cfRule type="beginsWith" dxfId="63" priority="119" operator="beginsWith" text="NESSUN">
      <formula>LEFT(H51,LEN("NESSUN"))="NESSUN"</formula>
    </cfRule>
    <cfRule type="beginsWith" dxfId="62" priority="120" operator="beginsWith" text="ESISTE">
      <formula>LEFT(H51,LEN("ESISTE"))="ESISTE"</formula>
    </cfRule>
  </conditionalFormatting>
  <conditionalFormatting sqref="H61:H62">
    <cfRule type="beginsWith" dxfId="61" priority="111" operator="beginsWith" text="NESSUN">
      <formula>LEFT(H61,LEN("NESSUN"))="NESSUN"</formula>
    </cfRule>
    <cfRule type="beginsWith" dxfId="60" priority="112" operator="beginsWith" text="ESISTE">
      <formula>LEFT(H61,LEN("ESISTE"))="ESISTE"</formula>
    </cfRule>
  </conditionalFormatting>
  <conditionalFormatting sqref="H66:H68">
    <cfRule type="beginsWith" dxfId="59" priority="99" operator="beginsWith" text="NESSUN">
      <formula>LEFT(H66,LEN("NESSUN"))="NESSUN"</formula>
    </cfRule>
    <cfRule type="beginsWith" dxfId="58" priority="100" operator="beginsWith" text="ESISTE">
      <formula>LEFT(H66,LEN("ESISTE"))="ESISTE"</formula>
    </cfRule>
  </conditionalFormatting>
  <conditionalFormatting sqref="H72:H74">
    <cfRule type="beginsWith" dxfId="57" priority="87" operator="beginsWith" text="NESSUN">
      <formula>LEFT(H72,LEN("NESSUN"))="NESSUN"</formula>
    </cfRule>
    <cfRule type="beginsWith" dxfId="56" priority="88" operator="beginsWith" text="ESISTE">
      <formula>LEFT(H72,LEN("ESISTE"))="ESISTE"</formula>
    </cfRule>
  </conditionalFormatting>
  <conditionalFormatting sqref="H78:H88">
    <cfRule type="beginsWith" dxfId="55" priority="75" operator="beginsWith" text="NESSUN">
      <formula>LEFT(H78,LEN("NESSUN"))="NESSUN"</formula>
    </cfRule>
    <cfRule type="beginsWith" dxfId="54" priority="76" operator="beginsWith" text="ESISTE">
      <formula>LEFT(H78,LEN("ESISTE"))="ESISTE"</formula>
    </cfRule>
  </conditionalFormatting>
  <conditionalFormatting sqref="H93:H96">
    <cfRule type="beginsWith" dxfId="53" priority="71" operator="beginsWith" text="NESSUN">
      <formula>LEFT(H93,LEN("NESSUN"))="NESSUN"</formula>
    </cfRule>
    <cfRule type="beginsWith" dxfId="52" priority="72" operator="beginsWith" text="ESISTE">
      <formula>LEFT(H93,LEN("ESISTE"))="ESISTE"</formula>
    </cfRule>
  </conditionalFormatting>
  <conditionalFormatting sqref="I27:I33">
    <cfRule type="containsText" dxfId="51" priority="194" operator="containsText" text="NO">
      <formula>NOT(ISERROR(SEARCH("NO",I27)))</formula>
    </cfRule>
    <cfRule type="containsText" dxfId="50" priority="195" operator="containsText" text="SI">
      <formula>NOT(ISERROR(SEARCH("SI",I27)))</formula>
    </cfRule>
  </conditionalFormatting>
  <conditionalFormatting sqref="I37:I40">
    <cfRule type="containsText" dxfId="49" priority="170" operator="containsText" text="NO">
      <formula>NOT(ISERROR(SEARCH("NO",I37)))</formula>
    </cfRule>
    <cfRule type="containsText" dxfId="48" priority="171" operator="containsText" text="SI">
      <formula>NOT(ISERROR(SEARCH("SI",I37)))</formula>
    </cfRule>
  </conditionalFormatting>
  <conditionalFormatting sqref="I44:I47">
    <cfRule type="containsText" dxfId="47" priority="145" operator="containsText" text="NO">
      <formula>NOT(ISERROR(SEARCH("NO",I44)))</formula>
    </cfRule>
    <cfRule type="containsText" dxfId="46" priority="146" operator="containsText" text="SI">
      <formula>NOT(ISERROR(SEARCH("SI",I44)))</formula>
    </cfRule>
  </conditionalFormatting>
  <conditionalFormatting sqref="I51:I57">
    <cfRule type="containsText" dxfId="45" priority="121" operator="containsText" text="NO">
      <formula>NOT(ISERROR(SEARCH("NO",I51)))</formula>
    </cfRule>
    <cfRule type="containsText" dxfId="44" priority="122" operator="containsText" text="SI">
      <formula>NOT(ISERROR(SEARCH("SI",I51)))</formula>
    </cfRule>
  </conditionalFormatting>
  <conditionalFormatting sqref="I61:I62">
    <cfRule type="containsText" dxfId="43" priority="113" operator="containsText" text="NO">
      <formula>NOT(ISERROR(SEARCH("NO",I61)))</formula>
    </cfRule>
    <cfRule type="containsText" dxfId="42" priority="114" operator="containsText" text="SI">
      <formula>NOT(ISERROR(SEARCH("SI",I61)))</formula>
    </cfRule>
  </conditionalFormatting>
  <conditionalFormatting sqref="I66:I68">
    <cfRule type="containsText" dxfId="41" priority="101" operator="containsText" text="NO">
      <formula>NOT(ISERROR(SEARCH("NO",I66)))</formula>
    </cfRule>
    <cfRule type="containsText" dxfId="40" priority="102" operator="containsText" text="SI">
      <formula>NOT(ISERROR(SEARCH("SI",I66)))</formula>
    </cfRule>
  </conditionalFormatting>
  <conditionalFormatting sqref="I72:I74">
    <cfRule type="containsText" dxfId="39" priority="89" operator="containsText" text="NO">
      <formula>NOT(ISERROR(SEARCH("NO",I72)))</formula>
    </cfRule>
    <cfRule type="containsText" dxfId="38" priority="90" operator="containsText" text="SI">
      <formula>NOT(ISERROR(SEARCH("SI",I72)))</formula>
    </cfRule>
  </conditionalFormatting>
  <conditionalFormatting sqref="I78:I88">
    <cfRule type="containsText" dxfId="37" priority="77" operator="containsText" text="NO">
      <formula>NOT(ISERROR(SEARCH("NO",I78)))</formula>
    </cfRule>
    <cfRule type="containsText" dxfId="36" priority="78" operator="containsText" text="SI">
      <formula>NOT(ISERROR(SEARCH("SI",I78)))</formula>
    </cfRule>
  </conditionalFormatting>
  <conditionalFormatting sqref="I93:I96">
    <cfRule type="containsText" dxfId="35" priority="73" operator="containsText" text="NO">
      <formula>NOT(ISERROR(SEARCH("NO",I93)))</formula>
    </cfRule>
    <cfRule type="containsText" dxfId="34" priority="74" operator="containsText" text="SI">
      <formula>NOT(ISERROR(SEARCH("SI",I93)))</formula>
    </cfRule>
  </conditionalFormatting>
  <conditionalFormatting sqref="I103">
    <cfRule type="containsText" dxfId="33" priority="1" stopIfTrue="1" operator="containsText" text="MOLTO BASSO">
      <formula>NOT(ISERROR(SEARCH("MOLTO BASSO",I103)))</formula>
    </cfRule>
    <cfRule type="containsText" dxfId="32" priority="2" stopIfTrue="1" operator="containsText" text="BASSO">
      <formula>NOT(ISERROR(SEARCH("BASSO",I103)))</formula>
    </cfRule>
    <cfRule type="containsText" dxfId="31" priority="3" stopIfTrue="1" operator="containsText" text="MEDIO BASSO">
      <formula>NOT(ISERROR(SEARCH("MEDIO BASSO",I103)))</formula>
    </cfRule>
    <cfRule type="containsText" dxfId="30" priority="4" stopIfTrue="1" operator="containsText" text="MEDIO">
      <formula>NOT(ISERROR(SEARCH("MEDIO",I103)))</formula>
    </cfRule>
    <cfRule type="containsText" dxfId="29" priority="5" stopIfTrue="1" operator="containsText" text="MEDIO ALTO">
      <formula>NOT(ISERROR(SEARCH("MEDIO ALTO",I103)))</formula>
    </cfRule>
    <cfRule type="containsText" dxfId="28" priority="6" stopIfTrue="1" operator="containsText" text="ALTO">
      <formula>NOT(ISERROR(SEARCH("ALTO",I103)))</formula>
    </cfRule>
  </conditionalFormatting>
  <dataValidations count="1">
    <dataValidation type="list" allowBlank="1" showInputMessage="1" showErrorMessage="1" sqref="G66:G68 G93:G96 G44:G47 G37:G40 G51:G57 G61:G62 G78:G88 G72:G74 G27:G33" xr:uid="{6673FB5B-F720-D643-A8F2-23DD04BF98D7}">
      <formula1>"SI,NO,"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34E3-9AA8-FF4E-A344-865B2FFB5206}">
  <dimension ref="A6:O85"/>
  <sheetViews>
    <sheetView showGridLines="0" zoomScale="83" workbookViewId="0">
      <selection activeCell="B69" sqref="B69:H72"/>
    </sheetView>
  </sheetViews>
  <sheetFormatPr baseColWidth="10" defaultColWidth="11" defaultRowHeight="19"/>
  <cols>
    <col min="2" max="2" width="7" customWidth="1"/>
    <col min="3" max="3" width="38.5" customWidth="1"/>
    <col min="4" max="4" width="33.33203125" customWidth="1"/>
    <col min="5" max="5" width="28.83203125" customWidth="1"/>
    <col min="6" max="6" width="29.83203125" customWidth="1"/>
    <col min="7" max="7" width="42.6640625" customWidth="1"/>
    <col min="8" max="8" width="25.1640625" customWidth="1"/>
    <col min="9" max="9" width="26.83203125" bestFit="1" customWidth="1"/>
    <col min="11" max="11" width="15.83203125" customWidth="1"/>
    <col min="12" max="12" width="14.33203125" customWidth="1"/>
    <col min="13" max="13" width="21.6640625" customWidth="1"/>
    <col min="14" max="14" width="25.5" bestFit="1" customWidth="1"/>
    <col min="18" max="18" width="27" bestFit="1" customWidth="1"/>
  </cols>
  <sheetData>
    <row r="6" spans="2:9" ht="36" customHeight="1" thickBot="1">
      <c r="B6" s="21" t="s">
        <v>34</v>
      </c>
      <c r="C6" s="152" t="e">
        <f>#REF!</f>
        <v>#REF!</v>
      </c>
      <c r="D6" s="153"/>
      <c r="E6" s="153"/>
      <c r="F6" s="153"/>
      <c r="G6" s="154"/>
      <c r="H6" s="22" t="s">
        <v>12</v>
      </c>
      <c r="I6" s="22" t="s">
        <v>35</v>
      </c>
    </row>
    <row r="7" spans="2:9" ht="25" thickBot="1">
      <c r="B7" s="29" t="s">
        <v>32</v>
      </c>
      <c r="C7" s="382" t="s">
        <v>237</v>
      </c>
      <c r="D7" s="383"/>
      <c r="E7" s="155"/>
      <c r="F7" s="31"/>
      <c r="G7" s="31"/>
      <c r="H7" s="31" t="s">
        <v>177</v>
      </c>
      <c r="I7" s="156" t="s">
        <v>29</v>
      </c>
    </row>
    <row r="8" spans="2:9" ht="25" thickBot="1">
      <c r="B8" s="145"/>
      <c r="C8" s="190" t="s">
        <v>298</v>
      </c>
      <c r="D8" s="159"/>
      <c r="E8" s="160"/>
      <c r="F8" s="161"/>
      <c r="G8" s="161"/>
      <c r="H8" s="157" t="s">
        <v>177</v>
      </c>
      <c r="I8" s="158" t="s">
        <v>29</v>
      </c>
    </row>
    <row r="9" spans="2:9" ht="25" thickBot="1">
      <c r="B9" s="44"/>
      <c r="C9" s="191" t="s">
        <v>304</v>
      </c>
      <c r="D9" s="151"/>
      <c r="E9" s="32"/>
      <c r="F9" s="32"/>
      <c r="G9" s="32"/>
      <c r="H9" s="31" t="s">
        <v>177</v>
      </c>
      <c r="I9" s="156" t="s">
        <v>29</v>
      </c>
    </row>
    <row r="10" spans="2:9" ht="25" thickBot="1">
      <c r="B10" s="145"/>
      <c r="C10" s="190" t="s">
        <v>305</v>
      </c>
      <c r="D10" s="159"/>
      <c r="E10" s="160"/>
      <c r="F10" s="161"/>
      <c r="G10" s="161"/>
      <c r="H10" s="157" t="s">
        <v>177</v>
      </c>
      <c r="I10" s="158" t="s">
        <v>29</v>
      </c>
    </row>
    <row r="11" spans="2:9" ht="25" thickBot="1">
      <c r="B11" s="44"/>
      <c r="C11" s="51" t="s">
        <v>238</v>
      </c>
      <c r="D11" s="151"/>
      <c r="E11" s="32"/>
      <c r="F11" s="32"/>
      <c r="G11" s="32"/>
      <c r="H11" s="31"/>
      <c r="I11" s="156"/>
    </row>
    <row r="13" spans="2:9">
      <c r="B13" s="385" t="s">
        <v>236</v>
      </c>
      <c r="C13" s="385"/>
      <c r="D13" s="385"/>
      <c r="E13" s="385"/>
      <c r="F13" s="385"/>
      <c r="G13" s="385"/>
      <c r="H13" s="385"/>
      <c r="I13" s="385"/>
    </row>
    <row r="14" spans="2:9">
      <c r="B14" s="385"/>
      <c r="C14" s="385"/>
      <c r="D14" s="385"/>
      <c r="E14" s="385"/>
      <c r="F14" s="385"/>
      <c r="G14" s="385"/>
      <c r="H14" s="385"/>
      <c r="I14" s="385"/>
    </row>
    <row r="15" spans="2:9">
      <c r="B15" s="385"/>
      <c r="C15" s="385"/>
      <c r="D15" s="385"/>
      <c r="E15" s="385"/>
      <c r="F15" s="385"/>
      <c r="G15" s="385"/>
      <c r="H15" s="385"/>
      <c r="I15" s="385"/>
    </row>
    <row r="16" spans="2:9">
      <c r="B16" s="385"/>
      <c r="C16" s="385"/>
      <c r="D16" s="385"/>
      <c r="E16" s="385"/>
      <c r="F16" s="385"/>
      <c r="G16" s="385"/>
      <c r="H16" s="385"/>
      <c r="I16" s="385"/>
    </row>
    <row r="17" spans="1:15">
      <c r="B17" s="385"/>
      <c r="C17" s="385"/>
      <c r="D17" s="385"/>
      <c r="E17" s="385"/>
      <c r="F17" s="385"/>
      <c r="G17" s="385"/>
      <c r="H17" s="385"/>
      <c r="I17" s="385"/>
    </row>
    <row r="18" spans="1:15">
      <c r="B18" s="385"/>
      <c r="C18" s="385"/>
      <c r="D18" s="385"/>
      <c r="E18" s="385"/>
      <c r="F18" s="385"/>
      <c r="G18" s="385"/>
      <c r="H18" s="385"/>
      <c r="I18" s="385"/>
    </row>
    <row r="19" spans="1:15" ht="66" customHeight="1">
      <c r="B19" s="385"/>
      <c r="C19" s="385"/>
      <c r="D19" s="385"/>
      <c r="E19" s="385"/>
      <c r="F19" s="385"/>
      <c r="G19" s="385"/>
      <c r="H19" s="385"/>
      <c r="I19" s="385"/>
    </row>
    <row r="20" spans="1:15">
      <c r="B20" s="385"/>
      <c r="C20" s="385"/>
      <c r="D20" s="385"/>
      <c r="E20" s="385"/>
      <c r="F20" s="385"/>
      <c r="G20" s="385"/>
      <c r="H20" s="385"/>
      <c r="I20" s="385"/>
    </row>
    <row r="21" spans="1:15">
      <c r="B21" s="385"/>
      <c r="C21" s="385"/>
      <c r="D21" s="385"/>
      <c r="E21" s="385"/>
      <c r="F21" s="385"/>
      <c r="G21" s="385"/>
      <c r="H21" s="385"/>
      <c r="I21" s="385"/>
    </row>
    <row r="22" spans="1:15">
      <c r="B22" s="385"/>
      <c r="C22" s="385"/>
      <c r="D22" s="385"/>
      <c r="E22" s="385"/>
      <c r="F22" s="385"/>
      <c r="G22" s="385"/>
      <c r="H22" s="385"/>
      <c r="I22" s="385"/>
    </row>
    <row r="23" spans="1:15" ht="88" customHeight="1">
      <c r="B23" s="385"/>
      <c r="C23" s="385"/>
      <c r="D23" s="385"/>
      <c r="E23" s="385"/>
      <c r="F23" s="385"/>
      <c r="G23" s="385"/>
      <c r="H23" s="385"/>
      <c r="I23" s="385"/>
    </row>
    <row r="25" spans="1:15" ht="21">
      <c r="K25" s="386" t="s">
        <v>290</v>
      </c>
      <c r="L25" s="386"/>
      <c r="M25" s="386"/>
    </row>
    <row r="26" spans="1:15" ht="148" customHeight="1">
      <c r="B26" s="377" t="s">
        <v>308</v>
      </c>
      <c r="C26" s="378"/>
      <c r="D26" s="378"/>
      <c r="E26" s="378"/>
      <c r="F26" s="378"/>
      <c r="G26" s="146" t="s">
        <v>186</v>
      </c>
      <c r="H26" s="146" t="s">
        <v>195</v>
      </c>
      <c r="I26" s="146" t="s">
        <v>196</v>
      </c>
      <c r="K26" s="168" t="s">
        <v>291</v>
      </c>
      <c r="L26" s="169" t="s">
        <v>292</v>
      </c>
      <c r="M26" s="168" t="s">
        <v>294</v>
      </c>
      <c r="N26" s="168" t="s">
        <v>306</v>
      </c>
    </row>
    <row r="27" spans="1:15" ht="43" customHeight="1">
      <c r="B27" s="173" t="s">
        <v>188</v>
      </c>
      <c r="C27" s="379" t="s">
        <v>309</v>
      </c>
      <c r="D27" s="380"/>
      <c r="E27" s="381"/>
      <c r="F27" s="148" t="s">
        <v>178</v>
      </c>
      <c r="G27" s="147" t="s">
        <v>97</v>
      </c>
      <c r="H27" s="150" t="str">
        <f>IF(G27="SI", "ESISTE UN RISCHIO DA VALUTARE", "NESSUN RISCHIO RISCONTRATO")</f>
        <v>ESISTE UN RISCHIO DA VALUTARE</v>
      </c>
      <c r="I27" s="149"/>
      <c r="K27" s="171" t="s">
        <v>97</v>
      </c>
      <c r="L27" s="172">
        <f>IF(G27=K27,1/3,0)</f>
        <v>0.33333333333333331</v>
      </c>
      <c r="M27" s="175">
        <f>L27*$A$29</f>
        <v>0.33333333333333331</v>
      </c>
      <c r="N27" s="171">
        <f>IF(G27="SI",1,0)</f>
        <v>1</v>
      </c>
      <c r="O27" s="172"/>
    </row>
    <row r="28" spans="1:15" ht="43" customHeight="1">
      <c r="B28" s="173" t="s">
        <v>189</v>
      </c>
      <c r="C28" s="379" t="s">
        <v>310</v>
      </c>
      <c r="D28" s="380"/>
      <c r="E28" s="381"/>
      <c r="F28" s="148" t="s">
        <v>178</v>
      </c>
      <c r="G28" s="147" t="s">
        <v>98</v>
      </c>
      <c r="H28" s="150" t="str">
        <f t="shared" ref="H28:H29" si="0">IF(G28="SI", "ESISTE UN RISCHIO DA VALUTARE", "NESSUN RISCHIO RISCONTRATO")</f>
        <v>NESSUN RISCHIO RISCONTRATO</v>
      </c>
      <c r="I28" s="149"/>
      <c r="K28" s="171" t="s">
        <v>97</v>
      </c>
      <c r="L28" s="172">
        <f>IF(G28=K28,1/3,0)</f>
        <v>0</v>
      </c>
      <c r="M28" s="175">
        <f>L28*$A$29</f>
        <v>0</v>
      </c>
      <c r="N28" s="171">
        <f t="shared" ref="N28:N29" si="1">IF(G28="SI",1,0)</f>
        <v>0</v>
      </c>
    </row>
    <row r="29" spans="1:15" ht="50" customHeight="1">
      <c r="A29" s="178">
        <v>1</v>
      </c>
      <c r="B29" s="173" t="s">
        <v>190</v>
      </c>
      <c r="C29" s="379" t="s">
        <v>311</v>
      </c>
      <c r="D29" s="380"/>
      <c r="E29" s="381"/>
      <c r="F29" s="148" t="s">
        <v>178</v>
      </c>
      <c r="G29" s="147" t="s">
        <v>98</v>
      </c>
      <c r="H29" s="150" t="str">
        <f t="shared" si="0"/>
        <v>NESSUN RISCHIO RISCONTRATO</v>
      </c>
      <c r="I29" s="149"/>
      <c r="K29" s="171" t="s">
        <v>97</v>
      </c>
      <c r="L29" s="172">
        <f>IF(G29=K29,1/3,0)</f>
        <v>0</v>
      </c>
      <c r="M29" s="175">
        <f>L29*$A$29</f>
        <v>0</v>
      </c>
      <c r="N29" s="171">
        <f t="shared" si="1"/>
        <v>0</v>
      </c>
    </row>
    <row r="33" spans="1:14" ht="72" customHeight="1">
      <c r="B33" s="377" t="s">
        <v>312</v>
      </c>
      <c r="C33" s="378"/>
      <c r="D33" s="378"/>
      <c r="E33" s="378"/>
      <c r="F33" s="378"/>
      <c r="G33" s="146" t="s">
        <v>186</v>
      </c>
      <c r="H33" s="146" t="s">
        <v>195</v>
      </c>
      <c r="I33" s="146" t="s">
        <v>196</v>
      </c>
      <c r="K33" s="168" t="s">
        <v>291</v>
      </c>
      <c r="L33" s="169" t="s">
        <v>292</v>
      </c>
      <c r="M33" s="168" t="s">
        <v>293</v>
      </c>
    </row>
    <row r="34" spans="1:14" ht="71" customHeight="1">
      <c r="B34" s="173" t="s">
        <v>197</v>
      </c>
      <c r="C34" s="379" t="s">
        <v>313</v>
      </c>
      <c r="D34" s="380"/>
      <c r="E34" s="381"/>
      <c r="F34" s="148" t="s">
        <v>218</v>
      </c>
      <c r="G34" s="147" t="s">
        <v>98</v>
      </c>
      <c r="H34" s="150" t="str">
        <f>IF(G34="SI", "ESISTE UN RISCHIO DA VALUTARE", "NESSUN RISCHIO RISCONTRATO")</f>
        <v>NESSUN RISCHIO RISCONTRATO</v>
      </c>
      <c r="I34" s="149"/>
      <c r="K34" s="171" t="s">
        <v>97</v>
      </c>
      <c r="L34" s="171">
        <f>IF(G34=K34,1/4,0)</f>
        <v>0</v>
      </c>
      <c r="M34" s="175">
        <f>L34*$A$37</f>
        <v>0</v>
      </c>
      <c r="N34" s="171">
        <f t="shared" ref="N34:N37" si="2">IF(G34="SI",1,0)</f>
        <v>0</v>
      </c>
    </row>
    <row r="35" spans="1:14" ht="72" customHeight="1">
      <c r="B35" s="173" t="s">
        <v>198</v>
      </c>
      <c r="C35" s="379" t="s">
        <v>314</v>
      </c>
      <c r="D35" s="380"/>
      <c r="E35" s="381"/>
      <c r="F35" s="148" t="s">
        <v>218</v>
      </c>
      <c r="G35" s="147" t="s">
        <v>98</v>
      </c>
      <c r="H35" s="150" t="str">
        <f>IF(G35="SI", "ESISTE UN RISCHIO DA VALUTARE", "NESSUN RISCHIO RISCONTRATO")</f>
        <v>NESSUN RISCHIO RISCONTRATO</v>
      </c>
      <c r="I35" s="149"/>
      <c r="K35" s="171" t="s">
        <v>97</v>
      </c>
      <c r="L35" s="171">
        <f>IF(G35=K35,1/4,0)</f>
        <v>0</v>
      </c>
      <c r="M35" s="175">
        <f t="shared" ref="M35:M37" si="3">L35*$A$37</f>
        <v>0</v>
      </c>
      <c r="N35" s="171">
        <f t="shared" si="2"/>
        <v>0</v>
      </c>
    </row>
    <row r="36" spans="1:14" ht="53" customHeight="1">
      <c r="B36" s="173" t="s">
        <v>199</v>
      </c>
      <c r="C36" s="379" t="s">
        <v>315</v>
      </c>
      <c r="D36" s="380"/>
      <c r="E36" s="381"/>
      <c r="F36" s="148" t="s">
        <v>218</v>
      </c>
      <c r="G36" s="147" t="s">
        <v>98</v>
      </c>
      <c r="H36" s="150" t="str">
        <f>IF(G36="SI", "ESISTE UN RISCHIO DA VALUTARE", "NESSUN RISCHIO RISCONTRATO")</f>
        <v>NESSUN RISCHIO RISCONTRATO</v>
      </c>
      <c r="I36" s="149"/>
      <c r="K36" s="171" t="s">
        <v>97</v>
      </c>
      <c r="L36" s="171">
        <f>IF(G36=K36,1/4,0)</f>
        <v>0</v>
      </c>
      <c r="M36" s="175">
        <f t="shared" si="3"/>
        <v>0</v>
      </c>
      <c r="N36" s="171">
        <f t="shared" si="2"/>
        <v>0</v>
      </c>
    </row>
    <row r="37" spans="1:14" ht="68" customHeight="1">
      <c r="A37" s="174">
        <f>4/16</f>
        <v>0.25</v>
      </c>
      <c r="B37" s="173" t="s">
        <v>200</v>
      </c>
      <c r="C37" s="379" t="s">
        <v>316</v>
      </c>
      <c r="D37" s="380"/>
      <c r="E37" s="381"/>
      <c r="F37" s="148" t="s">
        <v>218</v>
      </c>
      <c r="G37" s="147" t="s">
        <v>98</v>
      </c>
      <c r="H37" s="150" t="str">
        <f t="shared" ref="H37" si="4">IF(G37="SI", "ESISTE UN RISCHIO DA VALUTARE", "NESSUN RISCHIO RISCONTRATO")</f>
        <v>NESSUN RISCHIO RISCONTRATO</v>
      </c>
      <c r="I37" s="149"/>
      <c r="K37" s="171" t="s">
        <v>97</v>
      </c>
      <c r="L37" s="171">
        <f>IF(G37=K37,1/4,0)</f>
        <v>0</v>
      </c>
      <c r="M37" s="175">
        <f t="shared" si="3"/>
        <v>0</v>
      </c>
      <c r="N37" s="171">
        <f t="shared" si="2"/>
        <v>0</v>
      </c>
    </row>
    <row r="40" spans="1:14" ht="59" customHeight="1">
      <c r="B40" s="377" t="s">
        <v>317</v>
      </c>
      <c r="C40" s="378"/>
      <c r="D40" s="378"/>
      <c r="E40" s="378"/>
      <c r="F40" s="378"/>
      <c r="G40" s="146" t="s">
        <v>186</v>
      </c>
      <c r="H40" s="146" t="s">
        <v>195</v>
      </c>
      <c r="I40" s="146" t="s">
        <v>196</v>
      </c>
      <c r="K40" s="168" t="s">
        <v>291</v>
      </c>
      <c r="L40" s="169" t="s">
        <v>292</v>
      </c>
      <c r="M40" s="168" t="s">
        <v>293</v>
      </c>
    </row>
    <row r="41" spans="1:14" ht="49" customHeight="1">
      <c r="B41" s="173" t="s">
        <v>201</v>
      </c>
      <c r="C41" s="379" t="s">
        <v>318</v>
      </c>
      <c r="D41" s="380"/>
      <c r="E41" s="381"/>
      <c r="F41" s="148" t="s">
        <v>218</v>
      </c>
      <c r="G41" s="147" t="s">
        <v>98</v>
      </c>
      <c r="H41" s="150" t="str">
        <f>IF(G41="SI", "ESISTE UN RISCHIO DA VALUTARE", "NESSUN RISCHIO RISCONTRATO")</f>
        <v>NESSUN RISCHIO RISCONTRATO</v>
      </c>
      <c r="I41" s="149"/>
      <c r="K41" s="171" t="s">
        <v>97</v>
      </c>
      <c r="L41" s="171">
        <f>IF(G41=K41,1/12,0)</f>
        <v>0</v>
      </c>
      <c r="M41" s="175">
        <f>L41*$A$52</f>
        <v>0</v>
      </c>
      <c r="N41" s="171">
        <f t="shared" ref="N41" si="5">IF(G41="SI",1,0)</f>
        <v>0</v>
      </c>
    </row>
    <row r="42" spans="1:14" ht="49" customHeight="1">
      <c r="B42" s="173" t="s">
        <v>202</v>
      </c>
      <c r="C42" s="405" t="s">
        <v>319</v>
      </c>
      <c r="D42" s="406"/>
      <c r="E42" s="407"/>
      <c r="F42" s="148" t="s">
        <v>218</v>
      </c>
      <c r="G42" s="147" t="s">
        <v>98</v>
      </c>
      <c r="H42" s="150" t="str">
        <f t="shared" ref="H42:H52" si="6">IF(G42="SI", "ESISTE UN RISCHIO DA VALUTARE", "NESSUN RISCHIO RISCONTRATO")</f>
        <v>NESSUN RISCHIO RISCONTRATO</v>
      </c>
      <c r="I42" s="149"/>
      <c r="K42" s="171" t="s">
        <v>97</v>
      </c>
      <c r="L42" s="171">
        <f t="shared" ref="L42:L52" si="7">IF(G42=K42,1/12,0)</f>
        <v>0</v>
      </c>
      <c r="M42" s="175">
        <f t="shared" ref="M42:M52" si="8">L42*$A$52</f>
        <v>0</v>
      </c>
      <c r="N42" s="171">
        <f t="shared" ref="N42:N52" si="9">IF(G42="SI",1,0)</f>
        <v>0</v>
      </c>
    </row>
    <row r="43" spans="1:14" ht="49" customHeight="1">
      <c r="B43" s="173" t="s">
        <v>228</v>
      </c>
      <c r="C43" s="379" t="s">
        <v>320</v>
      </c>
      <c r="D43" s="380"/>
      <c r="E43" s="381"/>
      <c r="F43" s="148" t="s">
        <v>218</v>
      </c>
      <c r="G43" s="147" t="s">
        <v>98</v>
      </c>
      <c r="H43" s="150" t="str">
        <f t="shared" si="6"/>
        <v>NESSUN RISCHIO RISCONTRATO</v>
      </c>
      <c r="I43" s="149"/>
      <c r="K43" s="171" t="s">
        <v>97</v>
      </c>
      <c r="L43" s="171">
        <f t="shared" si="7"/>
        <v>0</v>
      </c>
      <c r="M43" s="175">
        <f t="shared" si="8"/>
        <v>0</v>
      </c>
      <c r="N43" s="171">
        <f t="shared" si="9"/>
        <v>0</v>
      </c>
    </row>
    <row r="44" spans="1:14" ht="49" customHeight="1">
      <c r="B44" s="173" t="s">
        <v>239</v>
      </c>
      <c r="C44" s="405" t="s">
        <v>321</v>
      </c>
      <c r="D44" s="406"/>
      <c r="E44" s="407"/>
      <c r="F44" s="148" t="s">
        <v>218</v>
      </c>
      <c r="G44" s="147" t="s">
        <v>98</v>
      </c>
      <c r="H44" s="150" t="str">
        <f t="shared" si="6"/>
        <v>NESSUN RISCHIO RISCONTRATO</v>
      </c>
      <c r="I44" s="149"/>
      <c r="K44" s="171" t="s">
        <v>97</v>
      </c>
      <c r="L44" s="171">
        <f t="shared" si="7"/>
        <v>0</v>
      </c>
      <c r="M44" s="175">
        <f t="shared" si="8"/>
        <v>0</v>
      </c>
      <c r="N44" s="171">
        <f t="shared" si="9"/>
        <v>0</v>
      </c>
    </row>
    <row r="45" spans="1:14" ht="49" customHeight="1">
      <c r="B45" s="173" t="s">
        <v>240</v>
      </c>
      <c r="C45" s="405" t="s">
        <v>322</v>
      </c>
      <c r="D45" s="406"/>
      <c r="E45" s="407"/>
      <c r="F45" s="148" t="s">
        <v>218</v>
      </c>
      <c r="G45" s="147" t="s">
        <v>98</v>
      </c>
      <c r="H45" s="150" t="str">
        <f t="shared" si="6"/>
        <v>NESSUN RISCHIO RISCONTRATO</v>
      </c>
      <c r="I45" s="149"/>
      <c r="K45" s="171" t="s">
        <v>97</v>
      </c>
      <c r="L45" s="171">
        <f t="shared" si="7"/>
        <v>0</v>
      </c>
      <c r="M45" s="175">
        <f t="shared" si="8"/>
        <v>0</v>
      </c>
      <c r="N45" s="171">
        <f t="shared" si="9"/>
        <v>0</v>
      </c>
    </row>
    <row r="46" spans="1:14" ht="49" customHeight="1">
      <c r="B46" s="173" t="s">
        <v>241</v>
      </c>
      <c r="C46" s="405" t="s">
        <v>323</v>
      </c>
      <c r="D46" s="406"/>
      <c r="E46" s="407"/>
      <c r="F46" s="148" t="s">
        <v>218</v>
      </c>
      <c r="G46" s="147" t="s">
        <v>98</v>
      </c>
      <c r="H46" s="150" t="str">
        <f t="shared" si="6"/>
        <v>NESSUN RISCHIO RISCONTRATO</v>
      </c>
      <c r="I46" s="149"/>
      <c r="K46" s="171" t="s">
        <v>97</v>
      </c>
      <c r="L46" s="171">
        <f t="shared" si="7"/>
        <v>0</v>
      </c>
      <c r="M46" s="175">
        <f t="shared" si="8"/>
        <v>0</v>
      </c>
      <c r="N46" s="171">
        <f t="shared" si="9"/>
        <v>0</v>
      </c>
    </row>
    <row r="47" spans="1:14" ht="49" customHeight="1">
      <c r="B47" s="173" t="s">
        <v>245</v>
      </c>
      <c r="C47" s="405" t="s">
        <v>324</v>
      </c>
      <c r="D47" s="406"/>
      <c r="E47" s="407"/>
      <c r="F47" s="148" t="s">
        <v>218</v>
      </c>
      <c r="G47" s="147" t="s">
        <v>98</v>
      </c>
      <c r="H47" s="150" t="str">
        <f t="shared" si="6"/>
        <v>NESSUN RISCHIO RISCONTRATO</v>
      </c>
      <c r="I47" s="149"/>
      <c r="K47" s="171" t="s">
        <v>97</v>
      </c>
      <c r="L47" s="171">
        <f t="shared" si="7"/>
        <v>0</v>
      </c>
      <c r="M47" s="175">
        <f t="shared" si="8"/>
        <v>0</v>
      </c>
      <c r="N47" s="171">
        <f t="shared" si="9"/>
        <v>0</v>
      </c>
    </row>
    <row r="48" spans="1:14" ht="49" customHeight="1">
      <c r="B48" s="173" t="s">
        <v>246</v>
      </c>
      <c r="C48" s="405" t="s">
        <v>325</v>
      </c>
      <c r="D48" s="406"/>
      <c r="E48" s="407"/>
      <c r="F48" s="148" t="s">
        <v>218</v>
      </c>
      <c r="G48" s="147" t="s">
        <v>98</v>
      </c>
      <c r="H48" s="150" t="str">
        <f t="shared" si="6"/>
        <v>NESSUN RISCHIO RISCONTRATO</v>
      </c>
      <c r="I48" s="149"/>
      <c r="K48" s="171" t="s">
        <v>97</v>
      </c>
      <c r="L48" s="171">
        <f t="shared" si="7"/>
        <v>0</v>
      </c>
      <c r="M48" s="175">
        <f t="shared" si="8"/>
        <v>0</v>
      </c>
      <c r="N48" s="171">
        <f t="shared" si="9"/>
        <v>0</v>
      </c>
    </row>
    <row r="49" spans="1:14" ht="49" customHeight="1">
      <c r="B49" s="173" t="s">
        <v>251</v>
      </c>
      <c r="C49" s="405" t="s">
        <v>326</v>
      </c>
      <c r="D49" s="406"/>
      <c r="E49" s="407"/>
      <c r="F49" s="148" t="s">
        <v>218</v>
      </c>
      <c r="G49" s="147" t="s">
        <v>98</v>
      </c>
      <c r="H49" s="150" t="str">
        <f t="shared" si="6"/>
        <v>NESSUN RISCHIO RISCONTRATO</v>
      </c>
      <c r="I49" s="149"/>
      <c r="K49" s="171" t="s">
        <v>97</v>
      </c>
      <c r="L49" s="171">
        <f t="shared" si="7"/>
        <v>0</v>
      </c>
      <c r="M49" s="175">
        <f t="shared" si="8"/>
        <v>0</v>
      </c>
      <c r="N49" s="171">
        <f t="shared" si="9"/>
        <v>0</v>
      </c>
    </row>
    <row r="50" spans="1:14" ht="49" customHeight="1">
      <c r="B50" s="173" t="s">
        <v>252</v>
      </c>
      <c r="C50" s="405" t="s">
        <v>327</v>
      </c>
      <c r="D50" s="406"/>
      <c r="E50" s="407"/>
      <c r="F50" s="148" t="s">
        <v>218</v>
      </c>
      <c r="G50" s="147" t="s">
        <v>98</v>
      </c>
      <c r="H50" s="150" t="str">
        <f t="shared" si="6"/>
        <v>NESSUN RISCHIO RISCONTRATO</v>
      </c>
      <c r="I50" s="149"/>
      <c r="K50" s="171" t="s">
        <v>97</v>
      </c>
      <c r="L50" s="171">
        <f t="shared" si="7"/>
        <v>0</v>
      </c>
      <c r="M50" s="175">
        <f t="shared" si="8"/>
        <v>0</v>
      </c>
      <c r="N50" s="171">
        <f t="shared" si="9"/>
        <v>0</v>
      </c>
    </row>
    <row r="51" spans="1:14" ht="49" customHeight="1">
      <c r="B51" s="173" t="s">
        <v>253</v>
      </c>
      <c r="C51" s="405" t="s">
        <v>330</v>
      </c>
      <c r="D51" s="406"/>
      <c r="E51" s="407"/>
      <c r="F51" s="148" t="s">
        <v>218</v>
      </c>
      <c r="G51" s="147" t="s">
        <v>98</v>
      </c>
      <c r="H51" s="150" t="str">
        <f t="shared" si="6"/>
        <v>NESSUN RISCHIO RISCONTRATO</v>
      </c>
      <c r="I51" s="149"/>
      <c r="K51" s="171" t="s">
        <v>97</v>
      </c>
      <c r="L51" s="171">
        <f t="shared" si="7"/>
        <v>0</v>
      </c>
      <c r="M51" s="175">
        <f t="shared" si="8"/>
        <v>0</v>
      </c>
      <c r="N51" s="171">
        <f t="shared" si="9"/>
        <v>0</v>
      </c>
    </row>
    <row r="52" spans="1:14" ht="56" customHeight="1">
      <c r="A52" s="174">
        <f>12/16</f>
        <v>0.75</v>
      </c>
      <c r="B52" s="173" t="s">
        <v>329</v>
      </c>
      <c r="C52" s="379" t="s">
        <v>328</v>
      </c>
      <c r="D52" s="380"/>
      <c r="E52" s="381"/>
      <c r="F52" s="148" t="s">
        <v>218</v>
      </c>
      <c r="G52" s="147" t="s">
        <v>98</v>
      </c>
      <c r="H52" s="150" t="str">
        <f t="shared" si="6"/>
        <v>NESSUN RISCHIO RISCONTRATO</v>
      </c>
      <c r="I52" s="149"/>
      <c r="K52" s="171" t="s">
        <v>97</v>
      </c>
      <c r="L52" s="171">
        <f t="shared" si="7"/>
        <v>0</v>
      </c>
      <c r="M52" s="175">
        <f t="shared" si="8"/>
        <v>0</v>
      </c>
      <c r="N52" s="171">
        <f t="shared" si="9"/>
        <v>0</v>
      </c>
    </row>
    <row r="57" spans="1:14" ht="66" customHeight="1">
      <c r="B57" s="377" t="s">
        <v>275</v>
      </c>
      <c r="C57" s="378"/>
      <c r="D57" s="378"/>
      <c r="E57" s="378"/>
      <c r="F57" s="378"/>
      <c r="G57" s="146" t="s">
        <v>186</v>
      </c>
      <c r="H57" s="146" t="s">
        <v>195</v>
      </c>
      <c r="I57" s="146" t="s">
        <v>196</v>
      </c>
      <c r="K57" s="168" t="s">
        <v>291</v>
      </c>
      <c r="L57" s="169" t="s">
        <v>292</v>
      </c>
      <c r="M57" s="168" t="s">
        <v>293</v>
      </c>
    </row>
    <row r="58" spans="1:14" ht="57" customHeight="1">
      <c r="B58" s="129" t="s">
        <v>208</v>
      </c>
      <c r="C58" s="379" t="s">
        <v>331</v>
      </c>
      <c r="D58" s="380"/>
      <c r="E58" s="381"/>
      <c r="F58" s="148" t="s">
        <v>276</v>
      </c>
      <c r="G58" s="147" t="s">
        <v>98</v>
      </c>
      <c r="H58" s="150" t="str">
        <f>IF(G58="SI", "ESISTE UN RISCHIO DA VALUTARE", "NESSUN RISCHIO RISCONTRATO")</f>
        <v>NESSUN RISCHIO RISCONTRATO</v>
      </c>
      <c r="I58" s="149"/>
      <c r="K58" s="171" t="s">
        <v>97</v>
      </c>
      <c r="L58" s="171">
        <f>IF(G58=K58,1/5,0)</f>
        <v>0</v>
      </c>
      <c r="M58" s="175">
        <f>L58*$A$62</f>
        <v>0</v>
      </c>
      <c r="N58" s="171">
        <f t="shared" ref="N58:N62" si="10">IF(G58="SI",1,0)</f>
        <v>0</v>
      </c>
    </row>
    <row r="59" spans="1:14" ht="46" customHeight="1">
      <c r="B59" s="129" t="s">
        <v>210</v>
      </c>
      <c r="C59" s="379" t="s">
        <v>332</v>
      </c>
      <c r="D59" s="380"/>
      <c r="E59" s="381"/>
      <c r="F59" s="148" t="s">
        <v>276</v>
      </c>
      <c r="G59" s="147" t="s">
        <v>98</v>
      </c>
      <c r="H59" s="150" t="str">
        <f t="shared" ref="H59:H62" si="11">IF(G59="SI", "ESISTE UN RISCHIO DA VALUTARE", "NESSUN RISCHIO RISCONTRATO")</f>
        <v>NESSUN RISCHIO RISCONTRATO</v>
      </c>
      <c r="I59" s="149"/>
      <c r="K59" s="171" t="s">
        <v>97</v>
      </c>
      <c r="L59" s="171">
        <f t="shared" ref="L59:L62" si="12">IF(G59=K59,1/5,0)</f>
        <v>0</v>
      </c>
      <c r="M59" s="175">
        <f t="shared" ref="M59:M62" si="13">L59*$A$62</f>
        <v>0</v>
      </c>
      <c r="N59" s="171">
        <f t="shared" si="10"/>
        <v>0</v>
      </c>
    </row>
    <row r="60" spans="1:14" ht="77" customHeight="1">
      <c r="B60" s="129" t="s">
        <v>211</v>
      </c>
      <c r="C60" s="379" t="s">
        <v>333</v>
      </c>
      <c r="D60" s="380"/>
      <c r="E60" s="381"/>
      <c r="F60" s="148" t="s">
        <v>276</v>
      </c>
      <c r="G60" s="147" t="s">
        <v>98</v>
      </c>
      <c r="H60" s="150" t="str">
        <f t="shared" si="11"/>
        <v>NESSUN RISCHIO RISCONTRATO</v>
      </c>
      <c r="I60" s="149"/>
      <c r="K60" s="171" t="s">
        <v>97</v>
      </c>
      <c r="L60" s="171">
        <f t="shared" si="12"/>
        <v>0</v>
      </c>
      <c r="M60" s="175">
        <f t="shared" si="13"/>
        <v>0</v>
      </c>
      <c r="N60" s="171">
        <f t="shared" si="10"/>
        <v>0</v>
      </c>
    </row>
    <row r="61" spans="1:14" ht="68" customHeight="1">
      <c r="B61" s="129" t="s">
        <v>212</v>
      </c>
      <c r="C61" s="379" t="s">
        <v>334</v>
      </c>
      <c r="D61" s="380"/>
      <c r="E61" s="381"/>
      <c r="F61" s="148" t="s">
        <v>276</v>
      </c>
      <c r="G61" s="147" t="s">
        <v>98</v>
      </c>
      <c r="H61" s="150" t="str">
        <f t="shared" si="11"/>
        <v>NESSUN RISCHIO RISCONTRATO</v>
      </c>
      <c r="I61" s="149"/>
      <c r="K61" s="171" t="s">
        <v>97</v>
      </c>
      <c r="L61" s="171">
        <f t="shared" si="12"/>
        <v>0</v>
      </c>
      <c r="M61" s="175">
        <f t="shared" si="13"/>
        <v>0</v>
      </c>
      <c r="N61" s="171">
        <f t="shared" si="10"/>
        <v>0</v>
      </c>
    </row>
    <row r="62" spans="1:14" ht="60" customHeight="1">
      <c r="A62" s="193">
        <v>1</v>
      </c>
      <c r="B62" s="129" t="s">
        <v>213</v>
      </c>
      <c r="C62" s="379" t="s">
        <v>335</v>
      </c>
      <c r="D62" s="380"/>
      <c r="E62" s="381"/>
      <c r="F62" s="148" t="s">
        <v>276</v>
      </c>
      <c r="G62" s="147" t="s">
        <v>98</v>
      </c>
      <c r="H62" s="150" t="str">
        <f t="shared" si="11"/>
        <v>NESSUN RISCHIO RISCONTRATO</v>
      </c>
      <c r="I62" s="149"/>
      <c r="K62" s="171" t="s">
        <v>97</v>
      </c>
      <c r="L62" s="171">
        <f t="shared" si="12"/>
        <v>0</v>
      </c>
      <c r="M62" s="175">
        <f t="shared" si="13"/>
        <v>0</v>
      </c>
      <c r="N62" s="171">
        <f t="shared" si="10"/>
        <v>0</v>
      </c>
    </row>
    <row r="64" spans="1:14" ht="28" customHeight="1"/>
    <row r="65" spans="2:9" ht="44" customHeight="1">
      <c r="B65" s="387" t="s">
        <v>337</v>
      </c>
      <c r="C65" s="388"/>
      <c r="D65" s="388"/>
      <c r="E65" s="388"/>
      <c r="F65" s="389"/>
      <c r="G65" s="184" t="s">
        <v>178</v>
      </c>
      <c r="H65" s="185" t="s">
        <v>218</v>
      </c>
      <c r="I65" s="185" t="s">
        <v>276</v>
      </c>
    </row>
    <row r="66" spans="2:9" ht="53" customHeight="1">
      <c r="B66" s="390"/>
      <c r="C66" s="391"/>
      <c r="D66" s="391"/>
      <c r="E66" s="391"/>
      <c r="F66" s="392"/>
      <c r="G66" s="183" t="str" cm="1">
        <f t="array" ref="G66">_xlfn.IFS(E83&lt;15%,"MOLTO BASSO",E83&lt;30%,"BASSO",E83&lt;45%,"MEDIO BASSO",E83&lt;60%,"MEDIO",E83&lt;85%,"MEDIO ALTO",E83&gt;85%,"ALTO")</f>
        <v>MEDIO BASSO</v>
      </c>
      <c r="H66" s="183" t="str" cm="1">
        <f t="array" ref="H66">_xlfn.IFS(F83&lt;15%,"MOLTO BASSO",F83&lt;30%,"BASSO",F83&lt;45%,"MEDIO BASSO",F83&lt;60%,"MEDIO",F83&lt;85%,"MEDIO ALTO",F83&gt;85%,"ALTO")</f>
        <v>MOLTO BASSO</v>
      </c>
      <c r="I66" s="183" t="str" cm="1">
        <f t="array" ref="I66">_xlfn.IFS(G83&lt;15%,"MOLTO BASSO",G83&lt;30%,"BASSO",G83&lt;45%,"MEDIO BASSO",G83&lt;60%,"MEDIO",G83&lt;85%,"MEDIO ALTO",G83&gt;85%,"ALTO")</f>
        <v>MOLTO BASSO</v>
      </c>
    </row>
    <row r="67" spans="2:9">
      <c r="B67" s="178"/>
      <c r="C67" s="179"/>
      <c r="D67" s="179"/>
      <c r="E67" s="179"/>
      <c r="F67" s="180"/>
      <c r="G67" s="179"/>
    </row>
    <row r="68" spans="2:9">
      <c r="B68" s="181" t="s">
        <v>297</v>
      </c>
      <c r="C68" s="179"/>
      <c r="D68" s="179"/>
      <c r="E68" s="179"/>
      <c r="F68" s="180"/>
      <c r="G68" s="179"/>
    </row>
    <row r="69" spans="2:9" ht="19" customHeight="1">
      <c r="B69" s="393" t="s">
        <v>336</v>
      </c>
      <c r="C69" s="394"/>
      <c r="D69" s="394"/>
      <c r="E69" s="394"/>
      <c r="F69" s="394"/>
      <c r="G69" s="394"/>
      <c r="H69" s="395"/>
      <c r="I69" s="402" t="str" cm="1">
        <f t="array" ref="I69">_xlfn.IFS(H84&lt;15%,"MOLTO BASSO",H84&lt;30%,"BASSO",H84&lt;45%,"MEDIO BASSO",H84&lt;60%,"MEDIO",H84&lt;85%,"MEDIO ALTO",H84&gt;85%,"ALTO")</f>
        <v>MOLTO BASSO</v>
      </c>
    </row>
    <row r="70" spans="2:9" ht="21" customHeight="1">
      <c r="B70" s="396"/>
      <c r="C70" s="397"/>
      <c r="D70" s="397"/>
      <c r="E70" s="397"/>
      <c r="F70" s="397"/>
      <c r="G70" s="397"/>
      <c r="H70" s="398"/>
      <c r="I70" s="403"/>
    </row>
    <row r="71" spans="2:9" ht="21" customHeight="1">
      <c r="B71" s="396"/>
      <c r="C71" s="397"/>
      <c r="D71" s="397"/>
      <c r="E71" s="397"/>
      <c r="F71" s="397"/>
      <c r="G71" s="397"/>
      <c r="H71" s="398"/>
      <c r="I71" s="403"/>
    </row>
    <row r="72" spans="2:9" ht="21" customHeight="1">
      <c r="B72" s="399"/>
      <c r="C72" s="400"/>
      <c r="D72" s="400"/>
      <c r="E72" s="400"/>
      <c r="F72" s="400"/>
      <c r="G72" s="400"/>
      <c r="H72" s="401"/>
      <c r="I72" s="404"/>
    </row>
    <row r="76" spans="2:9">
      <c r="D76" s="162" t="s">
        <v>45</v>
      </c>
      <c r="E76" s="170" t="s">
        <v>303</v>
      </c>
      <c r="F76" s="182">
        <v>0.81</v>
      </c>
    </row>
    <row r="77" spans="2:9">
      <c r="D77" s="163" t="s">
        <v>289</v>
      </c>
      <c r="E77" s="170" t="s">
        <v>302</v>
      </c>
    </row>
    <row r="78" spans="2:9">
      <c r="D78" s="164" t="s">
        <v>288</v>
      </c>
      <c r="E78" s="170" t="s">
        <v>296</v>
      </c>
    </row>
    <row r="79" spans="2:9">
      <c r="D79" s="165" t="s">
        <v>287</v>
      </c>
      <c r="E79" s="176" t="s">
        <v>295</v>
      </c>
    </row>
    <row r="80" spans="2:9">
      <c r="D80" s="166" t="s">
        <v>47</v>
      </c>
      <c r="E80" s="177" t="s">
        <v>301</v>
      </c>
    </row>
    <row r="81" spans="4:8">
      <c r="D81" s="167" t="s">
        <v>286</v>
      </c>
      <c r="E81" s="170" t="s">
        <v>300</v>
      </c>
      <c r="F81" s="182">
        <v>0.15</v>
      </c>
    </row>
    <row r="83" spans="4:8">
      <c r="E83" s="186">
        <f>SUM(M27:M31)</f>
        <v>0.33333333333333331</v>
      </c>
      <c r="F83" s="186">
        <f>SUM(M34:M54)</f>
        <v>0</v>
      </c>
      <c r="G83" s="186">
        <f>SUM(M58:M62)</f>
        <v>0</v>
      </c>
    </row>
    <row r="84" spans="4:8" ht="39" customHeight="1">
      <c r="E84" s="187" t="s">
        <v>178</v>
      </c>
      <c r="F84" s="187" t="s">
        <v>218</v>
      </c>
      <c r="G84" s="185" t="s">
        <v>276</v>
      </c>
      <c r="H84" s="189">
        <f>H85/24</f>
        <v>4.1666666666666664E-2</v>
      </c>
    </row>
    <row r="85" spans="4:8" ht="34" customHeight="1">
      <c r="E85" s="133">
        <f>SUM(N27:N31)</f>
        <v>1</v>
      </c>
      <c r="F85" s="133">
        <f>SUM(N34:N54)</f>
        <v>0</v>
      </c>
      <c r="G85" s="133">
        <f>SUM(N58:N62)</f>
        <v>0</v>
      </c>
      <c r="H85" s="133">
        <f>SUM(E85:G85)</f>
        <v>1</v>
      </c>
    </row>
  </sheetData>
  <mergeCells count="34">
    <mergeCell ref="I69:I72"/>
    <mergeCell ref="C42:E42"/>
    <mergeCell ref="C43:E43"/>
    <mergeCell ref="C44:E44"/>
    <mergeCell ref="C45:E45"/>
    <mergeCell ref="C46:E46"/>
    <mergeCell ref="C47:E47"/>
    <mergeCell ref="C48:E48"/>
    <mergeCell ref="C49:E49"/>
    <mergeCell ref="C50:E50"/>
    <mergeCell ref="B65:F66"/>
    <mergeCell ref="B69:H72"/>
    <mergeCell ref="C58:E58"/>
    <mergeCell ref="C59:E59"/>
    <mergeCell ref="C60:E60"/>
    <mergeCell ref="C61:E61"/>
    <mergeCell ref="C62:E62"/>
    <mergeCell ref="B57:F57"/>
    <mergeCell ref="B40:F40"/>
    <mergeCell ref="C41:E41"/>
    <mergeCell ref="C52:E52"/>
    <mergeCell ref="C51:E51"/>
    <mergeCell ref="C35:E35"/>
    <mergeCell ref="C36:E36"/>
    <mergeCell ref="C37:E37"/>
    <mergeCell ref="B33:F33"/>
    <mergeCell ref="C34:E34"/>
    <mergeCell ref="C28:E28"/>
    <mergeCell ref="C29:E29"/>
    <mergeCell ref="C7:D7"/>
    <mergeCell ref="B13:I23"/>
    <mergeCell ref="K25:M25"/>
    <mergeCell ref="B26:F26"/>
    <mergeCell ref="C27:E27"/>
  </mergeCells>
  <phoneticPr fontId="46" type="noConversion"/>
  <conditionalFormatting sqref="G66:I66">
    <cfRule type="containsText" dxfId="27" priority="11" stopIfTrue="1" operator="containsText" text="MOLTO BASSO">
      <formula>NOT(ISERROR(SEARCH("MOLTO BASSO",G66)))</formula>
    </cfRule>
    <cfRule type="containsText" dxfId="26" priority="12" stopIfTrue="1" operator="containsText" text="BASSO">
      <formula>NOT(ISERROR(SEARCH("BASSO",G66)))</formula>
    </cfRule>
    <cfRule type="containsText" dxfId="25" priority="13" stopIfTrue="1" operator="containsText" text="MEDIO BASSO">
      <formula>NOT(ISERROR(SEARCH("MEDIO BASSO",G66)))</formula>
    </cfRule>
    <cfRule type="containsText" dxfId="24" priority="14" stopIfTrue="1" operator="containsText" text="MEDIO">
      <formula>NOT(ISERROR(SEARCH("MEDIO",G66)))</formula>
    </cfRule>
    <cfRule type="containsText" dxfId="23" priority="15" stopIfTrue="1" operator="containsText" text="MEDIO ALTO">
      <formula>NOT(ISERROR(SEARCH("MEDIO ALTO",G66)))</formula>
    </cfRule>
    <cfRule type="containsText" dxfId="22" priority="16" stopIfTrue="1" operator="containsText" text="ALTO">
      <formula>NOT(ISERROR(SEARCH("ALTO",G66)))</formula>
    </cfRule>
  </conditionalFormatting>
  <conditionalFormatting sqref="H27:H29">
    <cfRule type="beginsWith" dxfId="21" priority="95" operator="beginsWith" text="NESSUN">
      <formula>LEFT(H27,LEN("NESSUN"))="NESSUN"</formula>
    </cfRule>
    <cfRule type="beginsWith" dxfId="20" priority="96" operator="beginsWith" text="ESISTE">
      <formula>LEFT(H27,LEN("ESISTE"))="ESISTE"</formula>
    </cfRule>
  </conditionalFormatting>
  <conditionalFormatting sqref="H34:H37">
    <cfRule type="beginsWith" dxfId="19" priority="77" operator="beginsWith" text="NESSUN">
      <formula>LEFT(H34,LEN("NESSUN"))="NESSUN"</formula>
    </cfRule>
    <cfRule type="beginsWith" dxfId="18" priority="78" operator="beginsWith" text="ESISTE">
      <formula>LEFT(H34,LEN("ESISTE"))="ESISTE"</formula>
    </cfRule>
  </conditionalFormatting>
  <conditionalFormatting sqref="H41:H52">
    <cfRule type="beginsWith" dxfId="17" priority="3" operator="beginsWith" text="NESSUN">
      <formula>LEFT(H41,LEN("NESSUN"))="NESSUN"</formula>
    </cfRule>
    <cfRule type="beginsWith" dxfId="16" priority="4" operator="beginsWith" text="ESISTE">
      <formula>LEFT(H41,LEN("ESISTE"))="ESISTE"</formula>
    </cfRule>
  </conditionalFormatting>
  <conditionalFormatting sqref="H58:H62">
    <cfRule type="beginsWith" dxfId="15" priority="1" operator="beginsWith" text="NESSUN">
      <formula>LEFT(H58,LEN("NESSUN"))="NESSUN"</formula>
    </cfRule>
    <cfRule type="beginsWith" dxfId="14" priority="2" operator="beginsWith" text="ESISTE">
      <formula>LEFT(H58,LEN("ESISTE"))="ESISTE"</formula>
    </cfRule>
  </conditionalFormatting>
  <conditionalFormatting sqref="I27:I29">
    <cfRule type="containsText" dxfId="13" priority="113" operator="containsText" text="NO">
      <formula>NOT(ISERROR(SEARCH("NO",I27)))</formula>
    </cfRule>
    <cfRule type="containsText" dxfId="12" priority="114" operator="containsText" text="SI">
      <formula>NOT(ISERROR(SEARCH("SI",I27)))</formula>
    </cfRule>
  </conditionalFormatting>
  <conditionalFormatting sqref="I34:I37">
    <cfRule type="containsText" dxfId="11" priority="79" operator="containsText" text="NO">
      <formula>NOT(ISERROR(SEARCH("NO",I34)))</formula>
    </cfRule>
    <cfRule type="containsText" dxfId="10" priority="80" operator="containsText" text="SI">
      <formula>NOT(ISERROR(SEARCH("SI",I34)))</formula>
    </cfRule>
  </conditionalFormatting>
  <conditionalFormatting sqref="I41:I52">
    <cfRule type="containsText" dxfId="9" priority="71" operator="containsText" text="NO">
      <formula>NOT(ISERROR(SEARCH("NO",I41)))</formula>
    </cfRule>
    <cfRule type="containsText" dxfId="8" priority="72" operator="containsText" text="SI">
      <formula>NOT(ISERROR(SEARCH("SI",I41)))</formula>
    </cfRule>
  </conditionalFormatting>
  <conditionalFormatting sqref="I58:I62">
    <cfRule type="containsText" dxfId="7" priority="35" operator="containsText" text="NO">
      <formula>NOT(ISERROR(SEARCH("NO",I58)))</formula>
    </cfRule>
    <cfRule type="containsText" dxfId="6" priority="36" operator="containsText" text="SI">
      <formula>NOT(ISERROR(SEARCH("SI",I58)))</formula>
    </cfRule>
  </conditionalFormatting>
  <conditionalFormatting sqref="I69">
    <cfRule type="containsText" dxfId="5" priority="5" stopIfTrue="1" operator="containsText" text="MOLTO BASSO">
      <formula>NOT(ISERROR(SEARCH("MOLTO BASSO",I69)))</formula>
    </cfRule>
    <cfRule type="containsText" dxfId="4" priority="6" stopIfTrue="1" operator="containsText" text="BASSO">
      <formula>NOT(ISERROR(SEARCH("BASSO",I69)))</formula>
    </cfRule>
    <cfRule type="containsText" dxfId="3" priority="7" stopIfTrue="1" operator="containsText" text="MEDIO BASSO">
      <formula>NOT(ISERROR(SEARCH("MEDIO BASSO",I69)))</formula>
    </cfRule>
    <cfRule type="containsText" dxfId="2" priority="8" stopIfTrue="1" operator="containsText" text="MEDIO">
      <formula>NOT(ISERROR(SEARCH("MEDIO",I69)))</formula>
    </cfRule>
    <cfRule type="containsText" dxfId="1" priority="9" stopIfTrue="1" operator="containsText" text="MEDIO ALTO">
      <formula>NOT(ISERROR(SEARCH("MEDIO ALTO",I69)))</formula>
    </cfRule>
    <cfRule type="containsText" dxfId="0" priority="10" stopIfTrue="1" operator="containsText" text="ALTO">
      <formula>NOT(ISERROR(SEARCH("ALTO",I69)))</formula>
    </cfRule>
  </conditionalFormatting>
  <dataValidations count="1">
    <dataValidation type="list" allowBlank="1" showInputMessage="1" showErrorMessage="1" sqref="G41:G52 G27:G29 G34:G37 G58:G62" xr:uid="{886A49C3-F053-634B-AAE4-E4285B6EDB01}">
      <formula1>"SI,NO,"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21</vt:i4>
      </vt:variant>
      <vt:variant>
        <vt:lpstr>Intervalli denominati</vt:lpstr>
      </vt:variant>
      <vt:variant>
        <vt:i4>1</vt:i4>
      </vt:variant>
    </vt:vector>
  </HeadingPairs>
  <TitlesOfParts>
    <vt:vector size="22" baseType="lpstr">
      <vt:lpstr>Vista Cliente</vt:lpstr>
      <vt:lpstr>Vista Generale</vt:lpstr>
      <vt:lpstr>Matrice interazione</vt:lpstr>
      <vt:lpstr>100_Accettazione e Mantenimento</vt:lpstr>
      <vt:lpstr>TEAM (151)</vt:lpstr>
      <vt:lpstr>500_Budget</vt:lpstr>
      <vt:lpstr>201_Conferma di indipendenza</vt:lpstr>
      <vt:lpstr>WP 1501</vt:lpstr>
      <vt:lpstr>WP 1502</vt:lpstr>
      <vt:lpstr>WP 1503</vt:lpstr>
      <vt:lpstr>7.1 (Area Generale - A)</vt:lpstr>
      <vt:lpstr>7.2 (Area Immobilizzazioni - D)</vt:lpstr>
      <vt:lpstr>7.3 (Area Rimanenze E)</vt:lpstr>
      <vt:lpstr>7.5 (Area Disp. Liquide G) </vt:lpstr>
      <vt:lpstr>7.6 (Patrimonio Netto H)</vt:lpstr>
      <vt:lpstr>7.7 (Area Debiti e Costi I) </vt:lpstr>
      <vt:lpstr>7.4 (Area Crediti e Ricavi F)  </vt:lpstr>
      <vt:lpstr>Foglio4</vt:lpstr>
      <vt:lpstr>Vista di dettaglio</vt:lpstr>
      <vt:lpstr>Struttura WP</vt:lpstr>
      <vt:lpstr>Foglio2</vt:lpstr>
      <vt:lpstr>'7.3 (Area Rimanenze 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Domenico Merlino</dc:creator>
  <cp:lastModifiedBy>Giuseppe Cusimano</cp:lastModifiedBy>
  <cp:lastPrinted>2021-09-13T08:37:02Z</cp:lastPrinted>
  <dcterms:created xsi:type="dcterms:W3CDTF">2021-09-11T08:53:04Z</dcterms:created>
  <dcterms:modified xsi:type="dcterms:W3CDTF">2025-09-09T14:41:23Z</dcterms:modified>
</cp:coreProperties>
</file>