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GNINO\Dropbox\2019\BILANCIO 2019 PDF APERTO\"/>
    </mc:Choice>
  </mc:AlternateContent>
  <xr:revisionPtr revIDLastSave="0" documentId="8_{D289B38F-9F6B-4DB0-BA70-3B3FA40D8B57}" xr6:coauthVersionLast="46" xr6:coauthVersionMax="46" xr10:uidLastSave="{00000000-0000-0000-0000-000000000000}"/>
  <bookViews>
    <workbookView xWindow="-120" yWindow="-120" windowWidth="29040" windowHeight="15840" activeTab="8" xr2:uid="{00000000-000D-0000-FFFF-FFFF00000000}"/>
  </bookViews>
  <sheets>
    <sheet name="PSN 2010" sheetId="2" r:id="rId1"/>
    <sheet name="PSN 2011" sheetId="3" r:id="rId2"/>
    <sheet name="PSN 2012" sheetId="4" r:id="rId3"/>
    <sheet name="PSN 2013" sheetId="5" r:id="rId4"/>
    <sheet name="PSN 2014" sheetId="7" r:id="rId5"/>
    <sheet name="PSN 2015" sheetId="8" r:id="rId6"/>
    <sheet name="PSN 2016" sheetId="9" r:id="rId7"/>
    <sheet name="PSN 2017" sheetId="10" r:id="rId8"/>
    <sheet name="928" sheetId="6" r:id="rId9"/>
  </sheets>
  <definedNames>
    <definedName name="_xlnm._FilterDatabase" localSheetId="3" hidden="1">'PSN 2013'!$A$2:$C$115</definedName>
    <definedName name="_xlnm._FilterDatabase" localSheetId="4" hidden="1">'PSN 2014'!$A$2:$C$115</definedName>
    <definedName name="_xlnm._FilterDatabase" localSheetId="5" hidden="1">'PSN 2015'!$A$2:$C$119</definedName>
    <definedName name="_xlnm._FilterDatabase" localSheetId="6" hidden="1">'PSN 2016'!$A$2:$C$153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5" i="9" l="1"/>
  <c r="I154" i="9"/>
  <c r="H154" i="9"/>
  <c r="G154" i="9"/>
  <c r="F154" i="9"/>
  <c r="E154" i="9"/>
  <c r="D154" i="9"/>
  <c r="J120" i="8"/>
  <c r="I120" i="8"/>
  <c r="H120" i="8"/>
  <c r="G120" i="8"/>
  <c r="F120" i="8"/>
  <c r="E120" i="8"/>
  <c r="D120" i="8"/>
  <c r="J172" i="7"/>
  <c r="J8" i="6" s="1"/>
  <c r="I172" i="7"/>
  <c r="H172" i="7"/>
  <c r="G172" i="7"/>
  <c r="F172" i="7"/>
  <c r="E172" i="7"/>
  <c r="D172" i="7"/>
  <c r="J115" i="5"/>
  <c r="J7" i="6" s="1"/>
  <c r="I115" i="5"/>
  <c r="H115" i="5"/>
  <c r="G115" i="5"/>
  <c r="F115" i="5"/>
  <c r="E115" i="5"/>
  <c r="D115" i="5"/>
  <c r="J6" i="6"/>
  <c r="F110" i="8"/>
  <c r="F169" i="7"/>
  <c r="H9" i="6" l="1"/>
  <c r="I4" i="10"/>
  <c r="E67" i="4"/>
  <c r="J153" i="9"/>
  <c r="J152" i="9"/>
  <c r="J151" i="9"/>
  <c r="J150" i="9"/>
  <c r="J149" i="9"/>
  <c r="J148" i="9"/>
  <c r="J147" i="9"/>
  <c r="J146" i="9"/>
  <c r="J145" i="9"/>
  <c r="J154" i="9" s="1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I8" i="6"/>
  <c r="I7" i="6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P172" i="7"/>
  <c r="O172" i="7"/>
  <c r="N172" i="7"/>
  <c r="M172" i="7"/>
  <c r="L172" i="7"/>
  <c r="K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I64" i="5"/>
  <c r="J64" i="5" s="1"/>
  <c r="P115" i="5"/>
  <c r="O115" i="5"/>
  <c r="N115" i="5"/>
  <c r="M115" i="5"/>
  <c r="L115" i="5"/>
  <c r="K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64" i="4"/>
  <c r="I67" i="4"/>
  <c r="I6" i="6" s="1"/>
  <c r="G67" i="4"/>
  <c r="J66" i="4"/>
  <c r="J65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2" i="3"/>
  <c r="I43" i="3"/>
  <c r="I5" i="6" s="1"/>
  <c r="E43" i="3"/>
  <c r="J27" i="3"/>
  <c r="J21" i="3"/>
  <c r="J25" i="3"/>
  <c r="J20" i="3"/>
  <c r="I12" i="6" l="1"/>
  <c r="J175" i="7"/>
  <c r="E10" i="6" l="1"/>
  <c r="N7" i="6"/>
  <c r="M7" i="6"/>
  <c r="L7" i="6"/>
  <c r="H7" i="6"/>
  <c r="G7" i="6"/>
  <c r="F7" i="6"/>
  <c r="E7" i="6"/>
  <c r="D7" i="6"/>
  <c r="E6" i="6"/>
  <c r="E5" i="6"/>
  <c r="E4" i="6"/>
  <c r="E9" i="6"/>
  <c r="N8" i="6"/>
  <c r="M8" i="6"/>
  <c r="L8" i="6"/>
  <c r="H8" i="6"/>
  <c r="G8" i="6"/>
  <c r="F8" i="6"/>
  <c r="E8" i="6"/>
  <c r="D8" i="6"/>
  <c r="O7" i="10" l="1"/>
  <c r="N7" i="10"/>
  <c r="M7" i="10"/>
  <c r="N11" i="6" s="1"/>
  <c r="L7" i="10"/>
  <c r="M11" i="6" s="1"/>
  <c r="K7" i="10"/>
  <c r="L11" i="6" s="1"/>
  <c r="J7" i="10"/>
  <c r="I7" i="10"/>
  <c r="J11" i="6" s="1"/>
  <c r="H7" i="10"/>
  <c r="H11" i="6" s="1"/>
  <c r="G7" i="10"/>
  <c r="G11" i="6" s="1"/>
  <c r="F7" i="10"/>
  <c r="F11" i="6" s="1"/>
  <c r="E7" i="10"/>
  <c r="E11" i="6" s="1"/>
  <c r="E12" i="6" s="1"/>
  <c r="D7" i="10"/>
  <c r="D11" i="6" s="1"/>
  <c r="C7" i="10"/>
  <c r="C11" i="6" s="1"/>
  <c r="P154" i="9" l="1"/>
  <c r="O154" i="9"/>
  <c r="N154" i="9"/>
  <c r="N10" i="6" s="1"/>
  <c r="M154" i="9"/>
  <c r="M10" i="6" s="1"/>
  <c r="L154" i="9"/>
  <c r="L10" i="6" s="1"/>
  <c r="K154" i="9"/>
  <c r="J156" i="9"/>
  <c r="H10" i="6"/>
  <c r="H12" i="6" s="1"/>
  <c r="G10" i="6"/>
  <c r="F10" i="6"/>
  <c r="D10" i="6"/>
  <c r="C154" i="9"/>
  <c r="C10" i="6" s="1"/>
  <c r="J10" i="6" l="1"/>
  <c r="P120" i="8"/>
  <c r="O120" i="8"/>
  <c r="N120" i="8"/>
  <c r="N9" i="6" s="1"/>
  <c r="M120" i="8"/>
  <c r="M9" i="6" s="1"/>
  <c r="L120" i="8"/>
  <c r="L9" i="6" s="1"/>
  <c r="K120" i="8"/>
  <c r="G9" i="6"/>
  <c r="G12" i="6" s="1"/>
  <c r="F9" i="6"/>
  <c r="D9" i="6"/>
  <c r="C120" i="8"/>
  <c r="C9" i="6" s="1"/>
  <c r="J9" i="6" l="1"/>
  <c r="C172" i="7"/>
  <c r="C8" i="6" s="1"/>
  <c r="C35" i="2" l="1"/>
  <c r="D37" i="2" l="1"/>
  <c r="D4" i="6" s="1"/>
  <c r="F37" i="2"/>
  <c r="F4" i="6" s="1"/>
  <c r="G37" i="2"/>
  <c r="G4" i="6" s="1"/>
  <c r="H37" i="2"/>
  <c r="H4" i="6" s="1"/>
  <c r="I37" i="2"/>
  <c r="J4" i="6" s="1"/>
  <c r="J37" i="2"/>
  <c r="K4" i="6" s="1"/>
  <c r="K37" i="2"/>
  <c r="L4" i="6" s="1"/>
  <c r="L37" i="2"/>
  <c r="M4" i="6" s="1"/>
  <c r="M37" i="2"/>
  <c r="N4" i="6" s="1"/>
  <c r="N37" i="2"/>
  <c r="O4" i="6" s="1"/>
  <c r="D43" i="3"/>
  <c r="D5" i="6" s="1"/>
  <c r="F43" i="3"/>
  <c r="F5" i="6" s="1"/>
  <c r="G43" i="3"/>
  <c r="G5" i="6" s="1"/>
  <c r="H43" i="3"/>
  <c r="H5" i="6" s="1"/>
  <c r="J43" i="3"/>
  <c r="J5" i="6" s="1"/>
  <c r="K43" i="3"/>
  <c r="K5" i="6" s="1"/>
  <c r="L43" i="3"/>
  <c r="L5" i="6" s="1"/>
  <c r="M43" i="3"/>
  <c r="M5" i="6" s="1"/>
  <c r="N43" i="3"/>
  <c r="N5" i="6" s="1"/>
  <c r="O43" i="3"/>
  <c r="O5" i="6" s="1"/>
  <c r="C43" i="3"/>
  <c r="C5" i="6" s="1"/>
  <c r="D67" i="4"/>
  <c r="D6" i="6" s="1"/>
  <c r="F67" i="4"/>
  <c r="F6" i="6" s="1"/>
  <c r="G6" i="6"/>
  <c r="H67" i="4"/>
  <c r="H6" i="6" s="1"/>
  <c r="J67" i="4"/>
  <c r="K67" i="4"/>
  <c r="L67" i="4"/>
  <c r="L6" i="6" s="1"/>
  <c r="M67" i="4"/>
  <c r="M6" i="6" s="1"/>
  <c r="N67" i="4"/>
  <c r="N6" i="6" s="1"/>
  <c r="O67" i="4"/>
  <c r="C67" i="4"/>
  <c r="C6" i="6" s="1"/>
  <c r="F12" i="6" l="1"/>
  <c r="N12" i="6"/>
  <c r="O12" i="6"/>
  <c r="D12" i="6"/>
  <c r="M12" i="6"/>
  <c r="L12" i="6"/>
  <c r="K12" i="6"/>
  <c r="J12" i="6"/>
  <c r="C37" i="2"/>
  <c r="C4" i="6" s="1"/>
  <c r="C115" i="5" l="1"/>
  <c r="C7" i="6" s="1"/>
  <c r="C12" i="6" s="1"/>
</calcChain>
</file>

<file path=xl/sharedStrings.xml><?xml version="1.0" encoding="utf-8"?>
<sst xmlns="http://schemas.openxmlformats.org/spreadsheetml/2006/main" count="1615" uniqueCount="766">
  <si>
    <t>Linee Progettuali</t>
  </si>
  <si>
    <t>Azioni</t>
  </si>
  <si>
    <t>1. Le cure primarie</t>
  </si>
  <si>
    <t xml:space="preserve">1.1  Assistenza h 24: “riduzione degli accessi impropri al PS e miglioramento della rete assistenziale”
</t>
  </si>
  <si>
    <t>2. La non autosufficienza</t>
  </si>
  <si>
    <t>2.0 incrementare i punti unici di accesso (PUA) sul territorio attraverso  segnalazione  MMG,  familiari,  servizi sociali.</t>
  </si>
  <si>
    <t>2.1 Assistenza ai pazienti affetti da malattie neurologiche degenerative e invalidanti (comunicatori)</t>
  </si>
  <si>
    <t>2.2 Assistenza ai pazienti affetti da demenza</t>
  </si>
  <si>
    <t>2.3 progetto ANCORA policlinico PA</t>
  </si>
  <si>
    <t>3. Promozione di modelli organizzativi e assistenziali dei pazienti in stato vegetativo cronico</t>
  </si>
  <si>
    <t>3.1 Percorsi assistenziali nelle Speciali Unità di Accoglienza Permanente (SUAP) per soggetti in SV o in SMC</t>
  </si>
  <si>
    <t>4. Le cure palliative e terapia del dolore</t>
  </si>
  <si>
    <t>5. Interventi per le biobanche di materiale umano</t>
  </si>
  <si>
    <t>5.1 Biobanche di sangue cordonale</t>
  </si>
  <si>
    <t>5.3 Biobanche oncologiche per la conservazione e lo studio di materiale oncologico</t>
  </si>
  <si>
    <t xml:space="preserve">6. La sanità penitenziaria </t>
  </si>
  <si>
    <t>6.3 Interventi di riabilitazione e reinserimento sociale pr persone dimesse da OPG e in carico al servizio territoriale</t>
  </si>
  <si>
    <t>8. Tutela della maternità e promozione dell’appropriatezza del percorso nascita</t>
  </si>
  <si>
    <t>8.1   punti Unicef</t>
  </si>
  <si>
    <t>9.  Malattie rare</t>
  </si>
  <si>
    <t xml:space="preserve">9. Realizzazione e attivazione di procedure finalizzate al raccordo tra più regioni per la gestione delle malattie rare   </t>
  </si>
  <si>
    <t>10. Valorizzazione dell'apporto del volontariato</t>
  </si>
  <si>
    <t>10.2 Promozione culture e sviluppo della cultura del volontariato</t>
  </si>
  <si>
    <t>10.6 Attivazione percorsi di formazione per personale delle OdV</t>
  </si>
  <si>
    <t xml:space="preserve">11. Riabilitazione </t>
  </si>
  <si>
    <t>11.2 supporto psicologico nei reparti ad alta criticità</t>
  </si>
  <si>
    <t>11.2 Stroke unit</t>
  </si>
  <si>
    <t>11.2 Riabilitazione cardiologica</t>
  </si>
  <si>
    <t>12. Salute mentale</t>
  </si>
  <si>
    <t>12.1 Esordio psicotico  (enna)</t>
  </si>
  <si>
    <t>12.2 Autismo</t>
  </si>
  <si>
    <t>12.2 Benessere minori abusati</t>
  </si>
  <si>
    <t>12.4 (ASP PA e CT) strutture dedicate per soggetti psicotici</t>
  </si>
  <si>
    <t>12.4 Fotografia per curare (uno sguardo a fuoco)</t>
  </si>
  <si>
    <t>12.2 bulimia e anorressia (ASP PA e ME)</t>
  </si>
  <si>
    <t>13. Piano nazionale della prevenzione</t>
  </si>
  <si>
    <t>d.1) Piano prevenzione  in agricoltura selvicultura  2010/2012</t>
  </si>
  <si>
    <t>d.3) emersione delle malattie professionali in Sicilia</t>
  </si>
  <si>
    <t xml:space="preserve">Attività di promozione, comunicazione, informazione e formazione </t>
  </si>
  <si>
    <t>Screening oncologi</t>
  </si>
  <si>
    <t>Sviluppo attività PSN</t>
  </si>
  <si>
    <t xml:space="preserve">Mappa rischio ambientale e inquinamento </t>
  </si>
  <si>
    <t>Totale</t>
  </si>
  <si>
    <t>Realizzazione ed attivazione procedure finalizzate al raccordo tra più regioni per la gestione delle malattie rare
DDG n° 2101/2012 (quota assegnata nell'anno 2012)</t>
  </si>
  <si>
    <t>Importo complessivo</t>
  </si>
  <si>
    <t>1.1  Potenziamento della rete informativa dell'assistenza territoriale</t>
  </si>
  <si>
    <t>1.2  Potenziamento della gestione integrata delle patologie croniche sul territorio</t>
  </si>
  <si>
    <t>1.3  Potenziamento dell'assistenza pediatrica sul territorio</t>
  </si>
  <si>
    <t>1.4  Sperimentazione di un programma di Telemedicina e teleassistenza nella gestione dei pazienti cronici complessi</t>
  </si>
  <si>
    <t>1.5 Continuità delle cure in un sistema integrato</t>
  </si>
  <si>
    <t xml:space="preserve">2.1  Accesso unico  al sistema delle prestazioni sociosanitarie (PUA) </t>
  </si>
  <si>
    <t>2.2  Assistenza ai pazienti affetti da malattie neurologiche degenerative e invalidanti (comunicatori)</t>
  </si>
  <si>
    <t>2.3 Potenziamento del sistema delle cure domiciliari</t>
  </si>
  <si>
    <t>2.4 Potenziamento UVA nelle Aziende Sanitarie Provinciali</t>
  </si>
  <si>
    <t xml:space="preserve">3.1 Percorsi assistenziali nelle Speciali Unità di Accoglienza Permanente (SUAP) per soggetti in SV o in SMC </t>
  </si>
  <si>
    <t>4.1 Potenziamento Rete regionale cure palliative</t>
  </si>
  <si>
    <t xml:space="preserve">4.2  Potenziamento rete regionale di Terapia del dolore </t>
  </si>
  <si>
    <t>5.1 Biobanca oncologica: implementazione e sviluppo di una banca genetica Siciliana di acidi nucleici provenienti da midollo osseo all'esordio e dopo risposta alla terapia di valutsazione della MMR di pazienti affetti da leucemie acute e croniche.</t>
  </si>
  <si>
    <t>5.2 Potenziamento di una banca di cellule staminali mesenchimali fetali da fluido amniotico e fluido celomatico finalizzata a procedure di medicina rigenerativa.</t>
  </si>
  <si>
    <t>6.1 Pratiche innovative per il superamento dell'OPG</t>
  </si>
  <si>
    <t>6.2 Sicilia free: ricerca azione per il superamento dell'OPG</t>
  </si>
  <si>
    <t>8.1  Accreditamento punti UNICEF e parto analgesia</t>
  </si>
  <si>
    <t>9.2  Attivazione dei Centri afferenti alla rete regionale per le malattie rare</t>
  </si>
  <si>
    <t xml:space="preserve">10.1  Programma "Paziente esperto e consapevole" formazione di promotori di salute per la gestione efficace efficiente e patient-centred delle patologie croniche </t>
  </si>
  <si>
    <t>10.2 Implementazione coordinata di programmi di Audit Civico applicato ai servizi territoriali</t>
  </si>
  <si>
    <t>10.3  predisposizione di piani di intervento da affidare alle ODV (BUON SANGUE NON MENTE)</t>
  </si>
  <si>
    <t>11.1 Struttura balneare per diversa normalità motoria, psichica ed intellettivo - cognitiva.</t>
  </si>
  <si>
    <t xml:space="preserve">11.3  Riabilitazione  psicologica nei reparti critici </t>
  </si>
  <si>
    <t>11.4  L'ospedale va dal paziente: l'esperienza della domiciliarizzazione</t>
  </si>
  <si>
    <t>11.5 Odontoiatria riabilitativa per disabili</t>
  </si>
  <si>
    <t>12.1 Presa in carico dei disturbi mentali nella persona anziana - Attivazione di Centri territoriali di Psicogeriatria afferenti al DSM</t>
  </si>
  <si>
    <t>12.2 Interventi terapeutico-riabilitativi integrati - TIPS Servizio Comunitario di inclusione socio-lavorativa del paziente con grave patologia mentale</t>
  </si>
  <si>
    <t>12.3  Cittadinanza e libertà</t>
  </si>
  <si>
    <t>12.5 Centro semiresidenziale per il disturbo alimentare ossessivo-compulsivo</t>
  </si>
  <si>
    <t xml:space="preserve">13.2 Piano regionale della prevenzione </t>
  </si>
  <si>
    <t>13.4 Piano prevenzione  in agricoltura selvicultura  2010/2012</t>
  </si>
  <si>
    <t>13.5 Piano regionale di Prevenzione in Edilizia 2010-2012</t>
  </si>
  <si>
    <t>13.6 Emersione delle malattie professionali in Sicilia 2010/2012</t>
  </si>
  <si>
    <t>13.10 Costituzione dell'Osservatorio Regionale sugli infortuni e malattie professionali</t>
  </si>
  <si>
    <t>D.D.G. 2684/2011</t>
  </si>
  <si>
    <t>Verifiche periodiche apparecchi di sollevamento a pressione
DDG. N. 1218/2012 (quota contributo assegnato nell'anno 2012)</t>
  </si>
  <si>
    <t>Implementazione e supporto regolamento REACH
DDG n.1779/2012 (quota contributo assegnato nell'anno 2012)</t>
  </si>
  <si>
    <t>Piano regionale straordinario per la tutela della salute e sicurezza nei luoghi di lavoro 2010-2012
DDG 2344/2012 (quota contributo assegnato nell'anno 2012)</t>
  </si>
  <si>
    <t>totale complessivo</t>
  </si>
  <si>
    <t>LINEA PROGETTUALE</t>
  </si>
  <si>
    <t>1. Attività di assistenza primaria</t>
  </si>
  <si>
    <t>1.1  Avvio della rete reumatologica sul  modello organizzativo e gestionale di integrazione ospedale territorio.</t>
  </si>
  <si>
    <t>1.2 Prevenzione delle complicanze del diabete mellito di tipo 1 mediante raggiungimento e mantenimento del controllo glicemico con microinfusore di insulina</t>
  </si>
  <si>
    <t>1.3 Potenziamento del nuovo sistema integrato di cure primarie per la gestione dei pazienti cronici</t>
  </si>
  <si>
    <t>1.4 Consolidamento e potenziamento di punti di primo intervento pediatrici</t>
  </si>
  <si>
    <t>1.5  percorso assistenziale per soggetti con disturbi specifici di apprendimento</t>
  </si>
  <si>
    <t>1.6  Percorso assistenziale per soggetti con obesità in età evolutiva e diabete mellito</t>
  </si>
  <si>
    <t>1.7  Campi scuola per bambini ed adolescenti all’esordio del DM1</t>
  </si>
  <si>
    <t>1.8 Promozione dell'integrazione socio-sanitaria messa in rete dei consultori familiari</t>
  </si>
  <si>
    <t>1.9 Progetto prevenzione e diagnosi patologie odontoiatriche popolazione infantile</t>
  </si>
  <si>
    <t xml:space="preserve">2.2 Assistenza semiresidenziale a pazienti affetti da demenza </t>
  </si>
  <si>
    <t>2.3 Consolidamento e implementazione del modello organizzativo e gestionale di strutture di accoglienza e di assistenza domiciliare per pazienti in SVMC nella fase di Cronicità. (Progetto GRA.CE.SI), attivato nel 2010.</t>
  </si>
  <si>
    <t>2.4 Progetto ANCORA</t>
  </si>
  <si>
    <t xml:space="preserve">2.5 Potenziamento del sistema delle cure domiciliari </t>
  </si>
  <si>
    <t>3. Le cure palliative e terapia del dolore</t>
  </si>
  <si>
    <t>3.1 Consolidamento della Rete Regionale di Terapia del Dolore</t>
  </si>
  <si>
    <t>3.2 Potenziamento Rete regionale cure palliative</t>
  </si>
  <si>
    <t>4. Interventi per le biobanche di materiale umano</t>
  </si>
  <si>
    <t>4.1 Biobanca oncologica: Implementazione di una  banca genetica Siciliana  di  acidi nucleici provenienti da midollo osseo all’esordio e dopo risposta alla terapia di pazienti affetti da leucemia acuta.</t>
  </si>
  <si>
    <t xml:space="preserve">4.2 Implementazione  di una  banca genetica Siciliana  di  acidi nucleici provenienti da midollo osseo all’esordio e dopo risposta alla terapia </t>
  </si>
  <si>
    <t>4.3 BIOBANCA DI CELLULE STAMINALI MESENCHIMALI FETALI DA FLUIDO AMNIOTICO E FLUIDO CELOMATICOFENOTIPICA.</t>
  </si>
  <si>
    <t xml:space="preserve">6. Attività motoria anziani </t>
  </si>
  <si>
    <t>6.1 Progetto sperimentale efficienza fisica degli anziani</t>
  </si>
  <si>
    <t>7. Tutela della maternità e promozione dell’appropriatezza del percorso nascita</t>
  </si>
  <si>
    <t>7.1 Accreditamento punti unicef azione di miglioramento della qualità dell'assistenza parto analgesia</t>
  </si>
  <si>
    <t xml:space="preserve">7.2 La medicina fetale nella gravidanza gemellare monocoriale. Management clinico e trattamento chirurgico </t>
  </si>
  <si>
    <t>7.3 Prevenzione e studio della Sids e monitoraggio cardio respiratorio domiciliare degli eventi estremi pericolosi per la vita.</t>
  </si>
  <si>
    <t>7.4 Parole in grembo la vita ti ascolta</t>
  </si>
  <si>
    <t>7.5 Prevenzione della morte intrauterina del feto</t>
  </si>
  <si>
    <t>8.  Malattie rare</t>
  </si>
  <si>
    <t xml:space="preserve">8.1 Consolidamento ed estensione sorveglianza malattie rare </t>
  </si>
  <si>
    <t>8.2 Attivazione dei nuovi Centri afferenti alla Rete Regionale per le Malattie Rare</t>
  </si>
  <si>
    <t>8.3 Progetto di informatizzazione HbNet per la rete delle emoglobinopatie</t>
  </si>
  <si>
    <t>8.4 Screening neonatale metabolico allargato</t>
  </si>
  <si>
    <t>9. Valorizzazione dell'apporto del volontariato</t>
  </si>
  <si>
    <t>9.1 I Comitati Consultivi delle Aziende Sanitarie dorsale della rete civica della salute in Sicilia</t>
  </si>
  <si>
    <t>9.2 Implementazione coordinata di Programmi di Audit Civico applicato ai servizi di Salute Mentale, Riabilitazione, Assistenza protesica e integrativa e Rete emergenza urgenza</t>
  </si>
  <si>
    <t xml:space="preserve">10. Riabilitazione </t>
  </si>
  <si>
    <t>10.1 Riabilitazione psicologica nei reparti critici</t>
  </si>
  <si>
    <t>10.2 Avvio e Implementazione rete regionale Stroke Unit e Stroke Home Integrated Functional Treatment (SHIFT)</t>
  </si>
  <si>
    <t>10.3 Costituzione di un network di odontoiatia per disabili</t>
  </si>
  <si>
    <t>10.4  IMPLEMENTAZIONE DELL’ASSISTENZA DOMICILIARE DEI PARKINSONIANI IN STADIO AVANZATO: PERCORSO RIABILITATIVO E DI CONTINUITÀ NELLA PRESA IN CURA MEDIANTE INTEGRAZIONE OSPEDALE-TERRITORIO</t>
  </si>
  <si>
    <t>10.5 Esperienza della domiciliarizzazione in oncologia</t>
  </si>
  <si>
    <t>10.6 Prevenzione e riduzione della riammissione in reparto del paziente diabetico di tipo2</t>
  </si>
  <si>
    <t>11. Salute mentale</t>
  </si>
  <si>
    <t xml:space="preserve">11.1 Inclusione Sociale dei pazienti dimessi dall’OPG dispositivi Comunitari della Progettazione Terapeutica Individualizzata per i pazienti in dimissione dall’OPG”
</t>
  </si>
  <si>
    <t>11.2 Sviluppo di competenze e servizi per GAP</t>
  </si>
  <si>
    <t>12. Piano nazionale della prevenzione</t>
  </si>
  <si>
    <t xml:space="preserve">12.1 Piano regionale della prevenzione </t>
  </si>
  <si>
    <t>12.2 Prevenzione cardiovascolare in età pediatrica</t>
  </si>
  <si>
    <t>12.3 Screening uditivo neonatale</t>
  </si>
  <si>
    <t>12.4 Adeguamento Metodi di Sorveglianza filiera alimentare</t>
  </si>
  <si>
    <t>12.5 Cruscotto anagrafe vaccinazione</t>
  </si>
  <si>
    <t>12.6 Formazione denuncia malattie infettive Premal</t>
  </si>
  <si>
    <t>12.7 Prevenzione Specialisti convenzionati</t>
  </si>
  <si>
    <t>12.8 Piano prevenzione  in agricoltura selvicultura  2009/2011</t>
  </si>
  <si>
    <t>12.9 Piano di Prevenzione in Edilizia 2009-2011</t>
  </si>
  <si>
    <t>12.10 Emersione delle malattie professionali in Sicilia</t>
  </si>
  <si>
    <t>12.11 Verifiche periodiche apparecchi di sollevamento e apparecchiature a pressione</t>
  </si>
  <si>
    <t>12.12 Cadute dall'alto</t>
  </si>
  <si>
    <t>12.13 Costituzione dell'Osservatorio Regionale sugli infortuni e malattie professionali</t>
  </si>
  <si>
    <t>12.14  Diagnosi precoce della celiachia</t>
  </si>
  <si>
    <t>1.bis Contrasto delle diseguaglianze in sanità</t>
  </si>
  <si>
    <t xml:space="preserve">1 bis.1 -"In &amp; Out" Intervento integrato transculturale per l’assistenza psichiatrica </t>
  </si>
  <si>
    <t xml:space="preserve">1 bis.2 Mediatori interculturali sliding door per l'accesso degli immigrati ai servizi sanitari </t>
  </si>
  <si>
    <t>1 bis.3 Spazio I.D.A – Itinerari di Ascolto”</t>
  </si>
  <si>
    <t xml:space="preserve">1 bis.4 "Umanizzazione sanitaria"    </t>
  </si>
  <si>
    <t>1 bis.5 Mappatura della deprivazione e dei corrispondenti fabbisogni sanitari</t>
  </si>
  <si>
    <t>2.bis Promozione dell'approccio di genere in sanità</t>
  </si>
  <si>
    <t>2 bis.1 Individuazione della rete sanitaria regionale per gli interventi di prevenzione e cura nella violenza di genere</t>
  </si>
  <si>
    <t>3.bis Diagnosi da infezione da HIV</t>
  </si>
  <si>
    <t>3 bis.1 Offerta attiva del test HIV nelle strutture regionali</t>
  </si>
  <si>
    <t>4.bis Promozione di rete nazionale per i tumori rari</t>
  </si>
  <si>
    <t xml:space="preserve"> 4 bis.1 Promozione Rete tumori rari Regione Sicilia</t>
  </si>
  <si>
    <t>5.bis Sorveglianza epidemiologica amianto</t>
  </si>
  <si>
    <t xml:space="preserve">5 bis.1 Consolidamente della registrazione di mesoteliomi e della valutazione dell’accertamento delle pregresse esposizioni all’amianto </t>
  </si>
  <si>
    <t>5 bis.2 Sorveglianza epidemiologica e presa in carico delle patologie asbesto correlate</t>
  </si>
  <si>
    <r>
      <t xml:space="preserve">8.2 Razionalizzare/ridurre i punti nascita STEN STAM
</t>
    </r>
    <r>
      <rPr>
        <u/>
        <sz val="11"/>
        <rFont val="Calibri"/>
        <family val="2"/>
        <scheme val="minor"/>
      </rPr>
      <t>DDS 2661/2011 (quota assegnata nell'anno 2011)</t>
    </r>
  </si>
  <si>
    <r>
      <t>d.2)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Piano di Prevenzione in Edilizia 2010/2012</t>
    </r>
  </si>
  <si>
    <t>AZIONI</t>
  </si>
  <si>
    <t>1 - Interventi per il riassetto organizzativo e strutturale della rete dei servizi di assistenza ospedaliera e territoriale  - Farmacie di servizi</t>
  </si>
  <si>
    <t>1. 1 Accelerare attivazione aggregazioni funzionali territoriali, unità complesse di cure primarie anche tramite sistema informatico con MMG e PLS</t>
  </si>
  <si>
    <t>1.2 Creazione di centri per la gestione del piede diabetico</t>
  </si>
  <si>
    <t>1.3 Potenziamento dei percorsi integrati ospedale-territorio per codici bianchi e verdi</t>
  </si>
  <si>
    <t>1.4 Formazione operatori socio sanitari specializzati</t>
  </si>
  <si>
    <t>1.5 Farmacie dei servizi - realizzazione piattaforma informatica</t>
  </si>
  <si>
    <t>1.6 Percorso di completamento della rete dei servizi afferenti al sistema TeleNeuReS</t>
  </si>
  <si>
    <t>1.7 Farmacie dei Servizi: il DAE nelle farmacie rurali</t>
  </si>
  <si>
    <t>2 - Modelli avanzati di gestione delle malattie croniche</t>
  </si>
  <si>
    <t>2.1 TP53 principale fattore prognostico di sopravvivenza e risposta alla terapia nella leucemia linfatica cronica TP53: studio genetico siciliano</t>
  </si>
  <si>
    <t>2.2 L'ospedale va dal paziente: l'esperienza della domiciliarizzazione</t>
  </si>
  <si>
    <t>2.3 Progetto per l'implementazione dell'assistenza domiciliare dei pazienti affetti da Polineuropatia cronica infiammatoria demielizzante (CIDP) per l'incremento dell'utilizzo del trattamento sottocutaneo con immunoglobuline</t>
  </si>
  <si>
    <t>2.4 Implementazione rete regionale Stroke Unit e Strolìke Hom Integrated Functional Treatment (SHIFT)</t>
  </si>
  <si>
    <t>2.5 Implementazione della Base Dati Assistibili regionale</t>
  </si>
  <si>
    <t>2.6 Sviluppo modelli Chronic Care Model</t>
  </si>
  <si>
    <t>2.7 Attivazione del Percorso Diagnostico terapeutico Assistenziale (PDTA) delle malattie infiammatorie croniche dell'intestino "M.I.C.I." attraverso l'implementazione della rete regionale delle MICI esistente</t>
  </si>
  <si>
    <t>2.8 Progetto per la continuità e l'implementazione dell'attività assistenziale-riabilitativa della Stroke Unit dell'A.O. Villa Sofia-Cervello</t>
  </si>
  <si>
    <t>2.9 TALEA "Target di Assistenza Locale Ecosystem Approach"</t>
  </si>
  <si>
    <t>2.10 Attivazione del percorso diagnostico terapeutico assistenziale (PDTA) dei pazienti politraumatizzati con mielolesioni attraverso l'implementazione di accordi tra la Rete Regionale del Trauma e i centri USU (Unità spinali unipolari della regione Sicilia</t>
  </si>
  <si>
    <t>2.11 Avvio ed implementazione di un Centro di assistenza pluridisciplinare integrata per le donne affette da sclerosi multipla</t>
  </si>
  <si>
    <t>2.12 Implementazione del codice rosa e del raccordo operativo con i servizi "Dedicati" della rete sanitaria e miglioramento dell'accoglienza e del confort nei pronto soccorsi</t>
  </si>
  <si>
    <t>2.13 Per fare strada nel socio sanitario… Un percorso di riabilitazione psicologica nei reparti critici del materno infantile dell'Area Metropolitana di Palermo</t>
  </si>
  <si>
    <t>2.14 Implemetazione di tutte le unità cliniche di senologia e creazione di una rete regionale delle Brest Care Unit</t>
  </si>
  <si>
    <t>3 - Implementazione del  Piano di indirizzo per la riabilitazione (Accordo Stato Regioni 10 febbraio 2011)</t>
  </si>
  <si>
    <t>3.1 Implementazione del percorso riabilitativo e di continuità nella presa in cura mediante un piano di integrazione ospedale-territorio</t>
  </si>
  <si>
    <t>3.2 Prosecuzione attività del network per la odontoiatria speciale riabilitativa nel paziente fragile e diversamente abile</t>
  </si>
  <si>
    <t>3.3 La cardiorisonanza come strumento diagnostico e prognostico in pazienti talassemici e cardiopatici con messa in rete dei servizi dedicati</t>
  </si>
  <si>
    <t>3.4  Interventi precoci e intensivi per contrastare la dislessia nei bambini</t>
  </si>
  <si>
    <t>3.5 Prestazioni clinico-riabilitative individuali del cardiopatico complesso</t>
  </si>
  <si>
    <t>4 - Assistenza ai pazienti in condizioni di  stato vegetativo e stato minima coscienza nella fase degli esiti (Accordo Stato Regioni 5 maggio 2011)</t>
  </si>
  <si>
    <t>4.1 Sostegno al processo di completamento della rete regionale SUAP</t>
  </si>
  <si>
    <t>5 - Assistenza agli anziani in condizioni di fragilità e di non autosufficienza</t>
  </si>
  <si>
    <t>5.1 Assistenza semiresidenziale a pazienti affetti da demenza</t>
  </si>
  <si>
    <t>5.2 Network per la medicina orale nel paziente anziano (oncologico e fragile)</t>
  </si>
  <si>
    <t>6 - Contrasto alle disuguaglianze in Sanità</t>
  </si>
  <si>
    <t>6.1 Sviluppo di un sistema informativo di accoglienza, controllo e trasmissione flussi alla  Regione (SI-ACT)</t>
  </si>
  <si>
    <t>6.2 Messa a regime di strumenti per la valutazione degli effetti sanitari della deprivazione e della equità di accesso alle cure</t>
  </si>
  <si>
    <t>7 - Cure Palliative e terapia del dolore. Sviluppo dell'assistenza domiciliare palliativa specialistica (Accordo del 22 novembre 2012)</t>
  </si>
  <si>
    <t xml:space="preserve">7.1 Sviluppo della rete di terapia del dolore
</t>
  </si>
  <si>
    <t>7.2 Consolidamento della rete locale di cure palliative e implementazione dell'assistenza domiciliare specialistica rivolta ai pazienti in fase di terminalità</t>
  </si>
  <si>
    <t>7.3 Implementazione Decreto Legge Regione Sicilia e strumenti elaborati per il corretto trattamento del dolore cronico</t>
  </si>
  <si>
    <t>7.4 Dolore neonato e bambino</t>
  </si>
  <si>
    <t>8 - Sviluppo dei processi di umanizzazione all'interno dei percorsi assistenziali</t>
  </si>
  <si>
    <t>8.2 Miglioramento dell'Assistenza Integrata ai soggetti Disabili (MAIDA)</t>
  </si>
  <si>
    <t>8.3 Riabilitazione psicologica nei reparti critici escluso il percorso nascita</t>
  </si>
  <si>
    <t>8.4 Rete civica della salute</t>
  </si>
  <si>
    <t>8.5 Progetto realizzazione di un modello di assistenza "Patient centred care" e umanizzazione nelle terapie intensive della Regione Siciliana</t>
  </si>
  <si>
    <t>8.6 Cure odontoiatriche nei pazienti socialmente fragili</t>
  </si>
  <si>
    <t>8.7 Prevenzione e riduzione del rischio suicidario nei reparti critici e nel percorso di continuità ospedale-territorio</t>
  </si>
  <si>
    <t>8.8 Master di 1° livello in Comunicazione ed educazione terapeutica</t>
  </si>
  <si>
    <t>8.9 Tecniche e strategie di soccorso sulla scena del crimine</t>
  </si>
  <si>
    <t>9 - Interventi per l'implementazione della Rete per le Malattie Rare e per la promozione della rete dei tumori rari</t>
  </si>
  <si>
    <t>9.1 Attivare procedure di coordinamento tra presidi e centri interregionali</t>
  </si>
  <si>
    <t>9.2 Definizione di una rete interaziendale tra i centri di riferimento per le malattie rare</t>
  </si>
  <si>
    <t>9.3 Formazione sulla valutazione ed identificazione dei soggetti a rischio di sindromi tumorali ereditarie</t>
  </si>
  <si>
    <t>9.4 Malattie rare: diagnosi, terapia e prevenzione delle malattie generiche rare</t>
  </si>
  <si>
    <t>9.5 Prevenzione e cura dei tumori ovarici a carattre eredo-familiare</t>
  </si>
  <si>
    <t>9.6 Screening neonatale metabolico allargato</t>
  </si>
  <si>
    <t>9.7 Rafforzamento ed integrazione del registro malattie rare e della sorveglianza delle malformazioni</t>
  </si>
  <si>
    <t>10 - Tutela della maternità - Percorso nascita - partoanalgesia</t>
  </si>
  <si>
    <t>10.1 Assistenza domiciliare dei neonati o lattanti ad alto rischio anche con l'ausilio del monitoraggio domiciliare cardio resporatorio</t>
  </si>
  <si>
    <t>10.2 La medicina fetale nella gravidanza gemellare monocoriale. Management  clinico e trattamento chirurgico. Chirurgia fetale. La morte intrauterina del feto</t>
  </si>
  <si>
    <t>10.4 Prevenzione e cura delle disfunzioni del pavimento pelvico in gravidanza e dopo il parto</t>
  </si>
  <si>
    <t>10.5 La poliabortività in Sicilia: epidemiologia, fattori di rischio e protocolli diagnostici e terapeutici</t>
  </si>
  <si>
    <t>10.6 Supporto psicosociale nel percorso nascita con particolare riguardo ai reparti critici</t>
  </si>
  <si>
    <t>10.7 Screening, diagnosi e terapia della restrizione tardiva della crescita fetale</t>
  </si>
  <si>
    <t>10.8 Parole in grembo - La vita ti ascolta</t>
  </si>
  <si>
    <t>10.9 Prosecuzione ed integrazione delle linee progettuali già avviate in applicazione delle indicazioni contenute nell'accordo 22.12.2012. Consolidamento del percorso nascita - copertura del fabbisogno di ecografie ostetriche di screening (1° - 2° - 3° trimestre) attraverso la realizzazione di Servizi di Ecografia dedicati</t>
  </si>
  <si>
    <t xml:space="preserve">11 - Tutela della fertilità e della funzione ormonale nelle giovani donne affette da neoplasia o malattie croniche degenerative mediante l'istituzione di biobanche del tessuto ovarico e cellule germinali </t>
  </si>
  <si>
    <t>11.1 Preservazione della fertilità nei pazienti oncologici e creazione e strutturazione biobanche</t>
  </si>
  <si>
    <t>11.2 Creazione rete multidisciplinare specialisti - trattamento delle neoplasie ginecologiche con tecnologia robotica e messa in rete con centri regionali</t>
  </si>
  <si>
    <t>11.3 Biobanca di cellule staminali pluripotenti indotte per la generazione in vitro di gameti sessuali</t>
  </si>
  <si>
    <t>11.4 Istituzione di una biobanca di ovociti e tessuto ovarico per la tutela della funzione riproduttiva in pazienti affetti da patologie neoplastiche e degenerative</t>
  </si>
  <si>
    <t>11.5 Implementazione della rete ematologica per la diagnosi e il trattamento della leucemia mieloide cronica</t>
  </si>
  <si>
    <t>12 - Implementazione di percorsi diagnostico-assistenziali e di supporto per migliorare la vita delle donne effette da malattie croniche invalidanti della sfera uro-genitale (endometriosi infiltrante, vulvodinia, cistite interstiziale)</t>
  </si>
  <si>
    <t>12.1 Diagnosi precoce di lesioni endometriosiche infiltranti a rischio di degenerazione neoplastica</t>
  </si>
  <si>
    <t>12.2 Prevenzione e cura dell'incontinenza urinaria e del prolasso genitale</t>
  </si>
  <si>
    <t>12.3 Trattamento della vulvodinia e delle analgie uro-ginecologiche croniche legate alla atrofia genito urinaria</t>
  </si>
  <si>
    <t>12.4 Rete assistenziale regionale siciliana dell'endometriosi</t>
  </si>
  <si>
    <t>13 - Implementazione della rete nazionale dei centri territoriali per la prevenzione primaria e la diagnosi precoce delle infezioni da HPV</t>
  </si>
  <si>
    <t>13.1 Costituzione di un data base delle infezioni HPV correlate</t>
  </si>
  <si>
    <t>13.2 Attivazione di percorsi per gruppi di donne difficili da raggiungere, mediante l'offerta dell'HPV DNA Test in contemporanea alla pratica del Pap-test</t>
  </si>
  <si>
    <t>13.3 Valutazione coperture vaccinali e implementazione e ottimizzazione offerta</t>
  </si>
  <si>
    <t>14 - Implementazione della rete nazionale dei centri territoriali per la prevenzione primaria e la diagnosi precoce dei tumori dell'apparato genitale maschile</t>
  </si>
  <si>
    <t>I tumori dell'apparato genitale maschile in Sicilia, conoscere per prevenire.</t>
  </si>
  <si>
    <t>15 - Definizione di modelli di assistenza ai bambini e adolescenti affetti da patologie croniche, disturbi del comportamento, dell'apprendimento e del linguaggio, da autismo, da disturbo da deficit da attenzione/iperattività (ADHD) e da psicosi affettive e non affettive dell'infanzia e dell'adolescenza mediante l'organizzazione di centri di riferimento a valenza regionale e/o interegionale e la realizzazione di reti assistenziali</t>
  </si>
  <si>
    <t xml:space="preserve">15.1 Definizione di modelli di assistenza a bambini ed adolescenti con "Disturbi dirompenti, del controllo degli impulsi e della condotta
</t>
  </si>
  <si>
    <t>15.2 Organizzazione centri di riferimento per disturbi specifici dell'apprendimento (DSA)</t>
  </si>
  <si>
    <t>16 - Sviluppo degli strumenti di governo clinico e della valutazione della qualità e della sicurezza delle prestazioni - Risk Management</t>
  </si>
  <si>
    <t>16.1 Studio di fattibilità per la predisposizione di un modello di cartella clinica informatizzata aderente a standard internazionali di qualità da adottare per il SSR</t>
  </si>
  <si>
    <t>16.2 Fare di più non significa fare meglio</t>
  </si>
  <si>
    <t>16.2 bis Applicazione delle evidenze riguardanti il valore degli esami preoperatori di routine nei pazienti ASA 1 da sottoporre a chirurgia elettiva a basso rischio</t>
  </si>
  <si>
    <t>16.2 ter La gestione del rischio nella selezione del donatore idoneo nel trapianto di cellule staminali emopoietiche</t>
  </si>
  <si>
    <t>16.2 quater sicurezza del paziente: sviluppo ed implementazione della rete del Risk Manager nella Regione Sicilian</t>
  </si>
  <si>
    <t>16.3 Strumenti per migliorare la sicurezza del paziente: monitoraggio Global Trigger Tool, eventi avversi, eventi sentinella per migliorare l'implementazione delle raccomandazioni per la sicurezza dei pazienti</t>
  </si>
  <si>
    <t>16.4 Potenziamento e sviluppo del portale web qualitasiciliassr.it per la realizzazione di un sistema di rilevazione, monitoraggio e reporting sulle attività di governo clinico e controlli per l'appropriatezza a livello regionale</t>
  </si>
  <si>
    <t>16.5 Individuazione organismo accreditante ed adeguamento del sistema di accreditamento istituzionale regionale al documento TRAC</t>
  </si>
  <si>
    <t>16.6 Comunicazione e continuità assistenziale per il paziente cardiologico</t>
  </si>
  <si>
    <t>16.7 Valutazione della qualità percepita dei servizi sanitari: formazione, individuazione strumenti e procedure, analisi statistica</t>
  </si>
  <si>
    <t>17 - implementazione del "Codice Etico" nelle aziende sanitarie</t>
  </si>
  <si>
    <t>17.1 Definizione di "Linee Guida Regionali per l'adozione del Codice Etico" da promuovere e/o implementare nelle strutture sanitarie</t>
  </si>
  <si>
    <t>18 - Piano Nazionale Prevenzione</t>
  </si>
  <si>
    <t>18.1 Progetto sperimentale P.U.S.I.-G.A.P. - Prevenzione Universale, Selettiva e Indicata del Gioco d'Azzardo Patologico - ASP di Palermo</t>
  </si>
  <si>
    <t>18.2 Rafforzamento interventi di prevenzione secondaria: promozione dell'adesione agli screening oncologici</t>
  </si>
  <si>
    <t>18.3 Implementazione Cruscotto Regionale dell'Anagrafe Vaccinale con il recupero dei dati vaccinali anni 2012, 2013, 2014</t>
  </si>
  <si>
    <t>18.4 Piano Regionale per l'emersione delle malattie professionali in Sicilia 2010-2012</t>
  </si>
  <si>
    <t>18.5 Laboratorio di riferimento regionale per la sorveglianza ambientale e clinica della Legionella</t>
  </si>
  <si>
    <t>18.6 Laboratorio di riferimento regionale per la sorveglianza delle Paralisi Flaccide Acute</t>
  </si>
  <si>
    <t>18.7 Laboratorio di riferimento regionale per la sorveglianza e controllo della tubercolosi</t>
  </si>
  <si>
    <t>18.8 Salute e migrazione: assistenza tecnica e formazione del personale (Knowledge HUB)</t>
  </si>
  <si>
    <t>18.9 Applicazione modelli di audit sui servizi di controllo ufficiale delle AA.SS.PP.</t>
  </si>
  <si>
    <t>18.10 Piano regionale di prevenzione in agricoltura e selvicoltura 2010/2012</t>
  </si>
  <si>
    <t>18.12 Rafforzamento della rete di supporto delle attività di monitoraggio e valutazione del PRP</t>
  </si>
  <si>
    <t>18.13 Sicurezza nei lavori sulle coperture</t>
  </si>
  <si>
    <t>18.14 Sperimentazione di modelli organizzativi e sistemi informativi web-based per la raccolta, gestione ed analisi dei dati per la sorveglianza ed il controllo della Tubercolosi nella regione sicilia</t>
  </si>
  <si>
    <t>18.15 Sorveglianza epidemiologico-molecolare e controllo delle malattie infettive prevenibili con le vaccinazioni e/o di quelle altamente diffusibili</t>
  </si>
  <si>
    <t>18.16 Verifiche periodiche apparecchi di sollevamento e apparecchiature a pressione e relativo sistema informativo</t>
  </si>
  <si>
    <t>18.17 Diagnosi e trattamento precoce della retinopatia del pretermine (ROP) nell'area metropolitana di Palermo</t>
  </si>
  <si>
    <t>18.18 Trial controllato per verificare l'utilità di uno screening per la diagnosi precoce del cancro pancreatico</t>
  </si>
  <si>
    <t>18.19 Informazione/sensibilizzazione alla triplice vaccinazione MMR</t>
  </si>
  <si>
    <t>18.20 Monitoraggio aerobiologico di pollini e spore funginee: applicazione in campo sanitario</t>
  </si>
  <si>
    <t>19 - Superamento OPG e salute mentale</t>
  </si>
  <si>
    <t>19.1 Inclusione sociale dei pazienti dimessi dall'OPG. Dispositivi comunitari della Progettazione Terapeutica Individualizzata per i pazienti in dimissione dall'OPG</t>
  </si>
  <si>
    <t>19.2 Programma regionale ed interaziendale di implementazione delle azioni di tutela della salute mentale in età adulta programmate dal PANSM per l'area di bisogni prioritaria: Disturbi Gravi Persistenti e Complessi</t>
  </si>
  <si>
    <t>20 - Sicurezza nei luoghi di lavoro</t>
  </si>
  <si>
    <t>20.1 Implementazione utilizzo flussi informativi di sorveglianza Informo, Mal prof, Flussi informativi INAIL/ISPESL/Regioni, Occam, dati ex art. 40 all. 3b</t>
  </si>
  <si>
    <t>20.2 Coordinamento regionale delle attività di prevenzione e vigilanza in materia di salute e sicurezza sul lavoro. Comitato regionale di coordinamento</t>
  </si>
  <si>
    <t>20.3 Azioni per la prevenzione del rischio cancerogeno tramite implementazione piattaforma web INAIL</t>
  </si>
  <si>
    <t>20.4 Caratterizzazione e valutazione epidemiologica dei mesoteliomi insorti nei S.I.N. della Sicilia e territori limitrofi</t>
  </si>
  <si>
    <t>TOTALE LINEE PROGETTUALI</t>
  </si>
  <si>
    <t xml:space="preserve"> </t>
  </si>
  <si>
    <r>
      <t xml:space="preserve">8.1 L'umanizzazione nelle cure: l'implementazione di un percorso multifattoriale in </t>
    </r>
    <r>
      <rPr>
        <u/>
        <sz val="11"/>
        <rFont val="Calibri"/>
        <family val="2"/>
        <scheme val="minor"/>
      </rPr>
      <t>sei</t>
    </r>
    <r>
      <rPr>
        <sz val="11"/>
        <rFont val="Calibri"/>
        <family val="2"/>
        <scheme val="minor"/>
      </rPr>
      <t xml:space="preserve"> U.O. di Oncologia medica ne territori di Palermo, Catania, Ragusa, Siracusa e Messina</t>
    </r>
  </si>
  <si>
    <r>
      <t xml:space="preserve">18.11 Piano regionale di Prevenzione in Edilizia 2010/2012 </t>
    </r>
    <r>
      <rPr>
        <sz val="11"/>
        <rFont val="Calibri"/>
        <family val="2"/>
        <scheme val="minor"/>
      </rPr>
      <t>* Quota rimodulata Ex 1.560.000</t>
    </r>
  </si>
  <si>
    <t>di cui SOMME RESIDUE PER:</t>
  </si>
  <si>
    <t>PROGETTI IN CORSO DI ATTUAZIONE</t>
  </si>
  <si>
    <t>PROGETTI NON ANCORA AVVIATI</t>
  </si>
  <si>
    <t>PROGETTI REALIZZATI IN ESERCIZI PRECEDENTI (COSTI NON STERILIZZATI)</t>
  </si>
  <si>
    <t>ECONOMIE SU PROGETTI REALIZZATI</t>
  </si>
  <si>
    <t>PROGETTI NON REALIZZABILI</t>
  </si>
  <si>
    <t>A</t>
  </si>
  <si>
    <t>B</t>
  </si>
  <si>
    <t>E</t>
  </si>
  <si>
    <t>F</t>
  </si>
  <si>
    <t>G</t>
  </si>
  <si>
    <t>H</t>
  </si>
  <si>
    <t>Annualità PSN</t>
  </si>
  <si>
    <t>PSN 2010</t>
  </si>
  <si>
    <t>PSN 2011</t>
  </si>
  <si>
    <t>PSN 2012</t>
  </si>
  <si>
    <t>PSN 2013</t>
  </si>
  <si>
    <t>Note</t>
  </si>
  <si>
    <r>
      <t>8.2  Razionalizzare la Pediatria per garantire la sicurezza dei bambini in ospedale</t>
    </r>
    <r>
      <rPr>
        <b/>
        <sz val="11"/>
        <rFont val="Calibri"/>
        <family val="2"/>
        <scheme val="minor"/>
      </rPr>
      <t xml:space="preserve"> </t>
    </r>
  </si>
  <si>
    <t>1. Assistenza primaria</t>
  </si>
  <si>
    <t>1.1 Assistenza popolazione migrante - PA -</t>
  </si>
  <si>
    <t>1.2 Attivazione Aggregazioni Funzionali Territoriali (AFT) e Unità Complesse Cure Primarie (UCCP) - CL -</t>
  </si>
  <si>
    <t xml:space="preserve">1.3 Attivazione Aggregazioni Funzionali Territoriali (AFT) e Unità Complesse Cure Primarie (UCCP) - ME - </t>
  </si>
  <si>
    <t xml:space="preserve">1.4 Percorsi Assistenziali ospedale-territorio a tutela della maternità - ME - </t>
  </si>
  <si>
    <t xml:space="preserve">1.5 Assistenza popolazione migrante - ME - </t>
  </si>
  <si>
    <t xml:space="preserve">1.6 Implementazione Aggregazioni Funzionali Territoriali (AFT) e Unità Complesse Cure Primarie (UCCP) già avviate -RG - </t>
  </si>
  <si>
    <t xml:space="preserve">1.7 Implementazione Aggregazioni Funzionali Territoriali (AFT) e Unità Complesse Cure Primarie (UCCP) già avviate - SR - </t>
  </si>
  <si>
    <t xml:space="preserve">1.8 Rafforzamento gestione dei servizi sanitari locali per l'assistenza alla popolazione migrante - TP - </t>
  </si>
  <si>
    <t xml:space="preserve">1.9 Attivazione Servizio di Partoanalgesia - TP - </t>
  </si>
  <si>
    <t xml:space="preserve">1.10 Diffusione della metodica ecografica EFAST - AZ.CIV.PA - </t>
  </si>
  <si>
    <t>1.11 Continuità assistenziale - PICC - AZ.CIV.PA</t>
  </si>
  <si>
    <t>1.12 Implementazione e riorganizzazione del servizio di ambulatorio di gravidanza a termine e gravidanza a rischio - AZ.VILLA SOFIA - PA -</t>
  </si>
  <si>
    <t>1.13 Valutazione e monitoraggio della continuità assistenziale per i pazienti con malattie rare - AZ. VILLA SOFIA - PA -</t>
  </si>
  <si>
    <t xml:space="preserve">1.14 Educazione agli stili di vita - AUOP  PA - </t>
  </si>
  <si>
    <t xml:space="preserve">1.15 Hospital Chef: Dieta alimentare mediterranea - AUOP - PA - </t>
  </si>
  <si>
    <t xml:space="preserve">1. 16 Terapia chirurgica della gravidanza monocoriale - BUCCHERI - PA - </t>
  </si>
  <si>
    <t xml:space="preserve">1.17 Assistenza popolazione migrante - BUCCHERI - PA - </t>
  </si>
  <si>
    <t>1.18 Piano nascita nelle pazienti a basso rischio in accordo con le linee guida OMS e con il Territorio - BUCCHERI - PA -</t>
  </si>
  <si>
    <t xml:space="preserve">2 – SVILUPPO DEI PROCESSI DI UMANIZZAZIONE ALL'INTERNO DEI PERCORSI ASSISTENZIALI </t>
  </si>
  <si>
    <t>2.1 - Sviluppo dei processi di umanizzazione all'interno dei percorsi assistenziali in oncoematologia pediatrica</t>
  </si>
  <si>
    <t>2.2 - Dal comcepimento al secondo anno di vita: "cure" e "care" di genitori e figli</t>
  </si>
  <si>
    <t>2.3 - L'ospedale va dal paziente: l'esperienza della domiciliarizzazione</t>
  </si>
  <si>
    <t>2.4 - Una strada privilegiata per l'umanizzazione nei dipartimenti del Materno Infantile della Sicilia</t>
  </si>
  <si>
    <t>2.5 - Avvio ed implementazione di un percorso terapeutico-riabilitativo in pazienti con SM di tipo progressivo</t>
  </si>
  <si>
    <t>2.6 - Assistenza Domiciliare Ematologica in Sicilia</t>
  </si>
  <si>
    <t>2.7 - Umanizzazione delle cure in terapie intensiva neonatale (TIN)</t>
  </si>
  <si>
    <t>2.8 - Cure palliative</t>
  </si>
  <si>
    <t>2.9 - Sviluppo dei processi di umanizzazione all'interno dei percorsi assistenziali nell'ambito delle malattie neuromuscolari</t>
  </si>
  <si>
    <t>2.10 - Dalla cura al caredei pazienti con patologia meurologica: percorsi multidisciplinari integrati</t>
  </si>
  <si>
    <t>2.11 - Perinatal Hospice</t>
  </si>
  <si>
    <t>2.12 - Processo di umanizzazione attraverso un sistema di comunicazione multimediale</t>
  </si>
  <si>
    <t>2.13 - Eliminazione delle barrieri linguistiche culturale in PS</t>
  </si>
  <si>
    <t>2.14 - Courseling psicologico clinico della patologia 1° e 2° trimestre di gravidanza: poliabortività e malformazioni fetali</t>
  </si>
  <si>
    <t>2.15 - Spazio Protetto</t>
  </si>
  <si>
    <t>2.16 - Implementazione organizzativa del Centro di Accoglienza Oncologico</t>
  </si>
  <si>
    <t>2.17 - Realizzazione sistema integrato di comunicazione Monile APP e WEB</t>
  </si>
  <si>
    <t>2.18 - Ospedale per tutti. Miglioramento accessibilità, vivibilità e confort</t>
  </si>
  <si>
    <t>2.19 - Infopoint multimediale</t>
  </si>
  <si>
    <t>2.20 - Sistema di comunicazione multimediale: Totme Bacheca digitale</t>
  </si>
  <si>
    <t>2.21 - Pazienti affetti da patologie oncoematologiche</t>
  </si>
  <si>
    <t>2.22 - Umanizzazione delle cure</t>
  </si>
  <si>
    <t>2.23 - Aumento del gradimento della prestazione sanitaria pediatrica attraverso l'incremento dei servizi offerti alle famiglie</t>
  </si>
  <si>
    <t>2.24 - Dotazione di un sistema per l'erogazione ai cittadini di servizi innovativi</t>
  </si>
  <si>
    <t>2.25 - Miglioramento dell'accoglienza e del confort dei luoghi di cura</t>
  </si>
  <si>
    <t>2.26 - Sperimentazione del modello Healt Humanisation</t>
  </si>
  <si>
    <t>2.27 - Valutazione della qualità percepita dai servizi sanitari nei reparti "speciali" del SSR</t>
  </si>
  <si>
    <t>2.28 - OSIRIDE. Il nuovo metodo di comunicazione interattiva nelle terapie intensive dell'Area Metropolitana</t>
  </si>
  <si>
    <t>2.29 - Il malato disabile al centro della cura attraverso le tecnologie multimediali di videocomunicazione</t>
  </si>
  <si>
    <t>2.30 - Sviluppo del patient decision aids</t>
  </si>
  <si>
    <t>2.31 - Odontoiatria speciale riabilitativa</t>
  </si>
  <si>
    <t>2.32 - Lean manifacturing in oncologia</t>
  </si>
  <si>
    <t>2.33 - Laboratorio permanente di Medicina Narrativa</t>
  </si>
  <si>
    <t>2.34 - Progetto di umanizzazione delle cure attraverso l'accoglienza, la comunicazione e l'informazione personalizzata per i pazienti fragili</t>
  </si>
  <si>
    <t>2.35 - Via libera al libro in ospedale</t>
  </si>
  <si>
    <t>2.36 - Serve una mano</t>
  </si>
  <si>
    <t>2.37 - Acquisizione ed implementazione sito</t>
  </si>
  <si>
    <t>2.38 - Benvenuto ti ascolto</t>
  </si>
  <si>
    <t>2.39 - Kairos</t>
  </si>
  <si>
    <t xml:space="preserve">3 – CURE PALLIATIVE E TERAPIA DEL DOLORE. SVILUPPO DELL'ASSISTENZA DOMICILIARE PALLIATIVA SPECIALISTICA                                                                         </t>
  </si>
  <si>
    <t>3.1 - Attivazione modelli assistenziali per potenziare le esigenze sociali e sanitarie nell'ambito della Rete di Cure Palliative</t>
  </si>
  <si>
    <t>3.2 -  Sviluppo per attività assistenziali rese dagli Hospice (CL)</t>
  </si>
  <si>
    <t>3.3 - Linea 3: Cure Palliative e Terapia del Dolore (EN)</t>
  </si>
  <si>
    <t>3.4 - Realizzazione Reti Locali di Cure Palliative e poternziamento delle Cure Palliative domiciliari di base e specialistiche</t>
  </si>
  <si>
    <t>3.5 - Io dopo di te</t>
  </si>
  <si>
    <t>3.6 - Stiamo bene insieme. Prevenzione dello stress-lavoro correlato in Hospice</t>
  </si>
  <si>
    <t>3.7 - Benessere in Hospice</t>
  </si>
  <si>
    <t>3.8 - Le Cure Palliative: la risposta ai bisogni dei malati inguaribili</t>
  </si>
  <si>
    <t>3.9 - Linea 3: Cure Palliative e Terapia del Dolore (PA)</t>
  </si>
  <si>
    <t>3.10 - Miglioramento umanizzazione delle cure in Hospice</t>
  </si>
  <si>
    <t>3.11 - Percorso di Cure Palliative per i pazienti anziani affetti da patologia cronica e avanzata. Ambulatorio Territoriale di C.P.</t>
  </si>
  <si>
    <t>3.12 - Sviluppo per attività ssistenziali rese dagli Hospice (ARNAS CT)</t>
  </si>
  <si>
    <t>3.13 - Le Cure Palliative nel P.O. Civico di Palermo: l'integrazione tra Hospice, Day Hospice e Simultaneos Care</t>
  </si>
  <si>
    <t>3.14 - Razionalizzazione reti locali di Cure Palliative e potenziamento delle Cure Palliative domiciliari di base e specialistiche: Informatizzazione</t>
  </si>
  <si>
    <t>3.15 - Razionalizzazione reti locali di Cure Palliative e potenziamento delle Cure Palliative domiciliari di base e specialistiche: Comunicazione</t>
  </si>
  <si>
    <t>3.16 - Razionalizzazione reti locali di Cure Palliative e potenziamento delle Cure Palliative domiciliari di base e specialistiche: Formazione</t>
  </si>
  <si>
    <t xml:space="preserve">4 – PIANO NAZIONALE PREVENZIONE E SUPPORTO AL PIANO NAZIONALE PREVENZIONE  </t>
  </si>
  <si>
    <t>4.1.1 - Programma regionale promozione della salute e lotta al tabagismo, abuso di alcool, sedentarietà</t>
  </si>
  <si>
    <t>4.1.2 - Programma di promozione salute nei soggetti a rischio di MCNT</t>
  </si>
  <si>
    <t>4.1.3 - Programma FED (formazione, educazione, dieta)</t>
  </si>
  <si>
    <t>4.1.4 - Programma di miglioramento screening oncologici</t>
  </si>
  <si>
    <t>4.2.1 - Prevenire conseguenze dei disturbi neurosensoriali</t>
  </si>
  <si>
    <t>4.3.1 - Programma regionale di prevenzione del disagio psichico infantile, adolescenziale e giovanile</t>
  </si>
  <si>
    <t xml:space="preserve">4.4.1 - Prevenire le dipendenze da sostanze e comportamenti </t>
  </si>
  <si>
    <t>4.5.1 - Prevenire gli incidenti stradali e ridurre la gravità dei loro esiti</t>
  </si>
  <si>
    <t>4.6.1 - Prevenire gli incidenti domestici e i loro esiti</t>
  </si>
  <si>
    <t>4.7.1 - Monitoraggio e controllo sugli adempimenti di formazione in materia di salute e sicurezza nei luoghi di lavoro</t>
  </si>
  <si>
    <t>4.7.2 - Sviluppo competenze in materia di salute e sicurezza nei luoghi di lavoro nel complesso scolastico</t>
  </si>
  <si>
    <t>4.7.3 - Prevenzione infortuni e malattie professionali in edilizia e sicurezza nei lavori in quota e nelle coperture</t>
  </si>
  <si>
    <t>4.7.4 - Prevenzione sui cancerogeni occupazionali per tumori professionali</t>
  </si>
  <si>
    <t>4.7.5 - Prevenzione infortuni e malattie professionali in agricoltura e selvicoltura</t>
  </si>
  <si>
    <t>4.8.1 - Azione di sostegno ai network nazionali</t>
  </si>
  <si>
    <t>4.9.1 - Sorveglianza consumo di antibiotici, profili di resistenza ad antibiotici in ambiente ospedale/territorio</t>
  </si>
  <si>
    <t>4.9.2 - Sorveglianza attiva delle infezioni correlate all'assistenza (ICA)</t>
  </si>
  <si>
    <t>4.9.3 - Valutazione coperture vaccinali e data base infezioni HPV correlate</t>
  </si>
  <si>
    <t xml:space="preserve">4.9.4 - Sorveglianza e controllo infezioni legionella correlate all'assistenza </t>
  </si>
  <si>
    <t>4.9.5 - Sorveglianza infezioni invasive da enterobatteri produttori di carbapenemasi</t>
  </si>
  <si>
    <t>4.9.6 - Microrganismi multiresistenti nelle terapie intensive neonatali</t>
  </si>
  <si>
    <t>4.9.7 - Riduzione della proporzione di casi di TBC polmonare e infezioni tubercolari latenti persi al follow-up</t>
  </si>
  <si>
    <t>4.9.8 - Rapporto convenzionale con le Forze dell'Ordine – DASOE</t>
  </si>
  <si>
    <t>4.10.1 - Completamento e potenziamento dei sistemi anagrafici di sicurezza alimentare</t>
  </si>
  <si>
    <t>4.10.2 - Aumentare l'offerta di alimenti idonei a soggetti allergici ed intolleranti, ivi comprese le persone celiache</t>
  </si>
  <si>
    <t>4.10.3 - Ridurre la frequenza dei disordini da carenza iodica</t>
  </si>
  <si>
    <t>4.11.1 - Screening neonatale allargato</t>
  </si>
  <si>
    <t>5. CRONICITA'</t>
  </si>
  <si>
    <t>5.1 Supporto Centro diurno Alzheimer - PA -</t>
  </si>
  <si>
    <t xml:space="preserve">5.2 Assistenza pazienti affetti da SLA - PA - </t>
  </si>
  <si>
    <t xml:space="preserve">5.3 Assistenza pazienti affetti da Sclerosi Multipla - CL - </t>
  </si>
  <si>
    <t xml:space="preserve">5.4 Supporto Centro diurno Alzheimer - CT - </t>
  </si>
  <si>
    <t>5.5 Potenziamento Centri disturbi cognitivi e demenze - CT -</t>
  </si>
  <si>
    <t xml:space="preserve">5.6 Intervento precoce dei disturbi cognitivi dell'infanzia - EN - </t>
  </si>
  <si>
    <t>5.7 Supporto Centro diurno Alzheimer - EN -</t>
  </si>
  <si>
    <t xml:space="preserve">5.8 Pet Therapy - EN - </t>
  </si>
  <si>
    <t>5.9 Percorsi assistenziali  bambini e adolescenti con Disturbi dirompenti, del controllo degli impulsi e della condotta - EN -</t>
  </si>
  <si>
    <t xml:space="preserve">5.10 Prevenzione e gestione del Gioco d'Azzardo Patologico (GAP) - EN - </t>
  </si>
  <si>
    <t xml:space="preserve">5.11 Assistenza pazienti affetti da Parkinson - ME - </t>
  </si>
  <si>
    <t xml:space="preserve">5.12 Implementazione dei percorsi di riabilitazione dell'Ictus cerebrale acuto - ME - </t>
  </si>
  <si>
    <t xml:space="preserve">5.13 Supporto Centro diurno Alzheimer - ME - </t>
  </si>
  <si>
    <t xml:space="preserve">5.14 Implementazione dei percorsi di domiciliarizzazione e di modelli assistenziali di integrazione ospedale-territorio sviluppati mediante sistemi di  telemedicina e teleassistenza - RG - </t>
  </si>
  <si>
    <t xml:space="preserve">5.15 Sostegno Centro diurno Alzheimer già avviato - RG - </t>
  </si>
  <si>
    <t xml:space="preserve">5.16 Completamento della rete SUAP - SR - </t>
  </si>
  <si>
    <t xml:space="preserve">5.17 Sostegno alle attività del Centro diurno Alzheimer - SR - </t>
  </si>
  <si>
    <t xml:space="preserve">5.18 Implementazione dei percorsi per la rete dei servizi "ospedale-territorio" - SR - </t>
  </si>
  <si>
    <t xml:space="preserve">5.19 Supporto Centro diurno Alzheimer - AG - </t>
  </si>
  <si>
    <t xml:space="preserve">5.20 Implementazione dei percorsi per la rete dei servizi "ospedale-territorio" e di continuità delle cure - riabilitazione post ictus - AG - </t>
  </si>
  <si>
    <t xml:space="preserve">5.21 Implementazione della RM fetale e perinatale per diagnosi e follow-up di malformazioni a carico del SNC - AZ. CIVICO PA </t>
  </si>
  <si>
    <t>5.22 Gestione delle sonde gastrostomiche - AZ.CIVICO PA</t>
  </si>
  <si>
    <t xml:space="preserve">5.23 Percorso assistenziale per la gestione dell'accesso vascolare del paziente emodializzato - AZ. CANNIZZARO CT </t>
  </si>
  <si>
    <t>5.24 Carcinoma in situ e carcinoma cervice uterina - AZ. CANNIZZARO CT</t>
  </si>
  <si>
    <t xml:space="preserve">5.25 Network per la prevenzione, diagnosi e trattamento di patologie ad alto impatto socio-sanitario - AZ.VILLA SOFIA PA </t>
  </si>
  <si>
    <t xml:space="preserve">5.26 Mantenimento e potenziamento  del PDTA delle M.I.C.I.-  AZ. VILLA SOFIA PA  </t>
  </si>
  <si>
    <t xml:space="preserve">5.27 Telemedicina in patologie croniche multiorgano -                                   AZ. VILLA SOFIA PA </t>
  </si>
  <si>
    <t xml:space="preserve">5.28 Presa in carico dei pazienti con disturbi dello spettro autistico - AZ. VILLA SOFIA PA  </t>
  </si>
  <si>
    <t xml:space="preserve">5.29 Implementazione di un Centro di Assistenza Pluridisciplinare e Integrata per donne affette da Sclerosi Multipla- AZ. VILLA SOFIA PA  </t>
  </si>
  <si>
    <t xml:space="preserve">5.30 Rete Osteoporosi Sicilia (ROS)  AUOP CT </t>
  </si>
  <si>
    <t xml:space="preserve">5.31 Telemedicina e teleassistenza per pazienti affetti da patologie respiratorie croniche - AUOP CT  </t>
  </si>
  <si>
    <t xml:space="preserve">5.32 Definizione di modelli di valutazione della qualità dell'assistenza nella gestione integrata dei pazienti cronici, mediante l'uso di strumenti informativi originati da basi  AUOP ME  </t>
  </si>
  <si>
    <t>5.33 Implementazione del centro di riferimento regionale per la prevenzione, diagnosi e cura delle malattie rare neuromuscolari - AUOP PA -</t>
  </si>
  <si>
    <t xml:space="preserve">5.34 Network gestione avanzata insufficienza cardiaca attraverso la Telecardiologia - Studio Pilota - AUOP PA </t>
  </si>
  <si>
    <t xml:space="preserve">5.35 Implementazione nuovi percorsi assistenziali per la rete dei servizi integrati in pazienti con Demenza di Alzheimer  - AUOP PA - </t>
  </si>
  <si>
    <t xml:space="preserve">5.36 Gestione piede diabetico - AUOP PA  </t>
  </si>
  <si>
    <t xml:space="preserve">5.37 Consolidamento e ampliamento network di teleconsulto per la medicina orale nel paziente oncologico fragile - AUOP PA  </t>
  </si>
  <si>
    <t xml:space="preserve">5.38 Implementazione percorsi di sostegno pazienti fragili                                      BUCCHERI PA </t>
  </si>
  <si>
    <t xml:space="preserve">5.39 Modello di gestione in rete delle Gravi Cerebro-Lesioni  acquisite in Regione Sicilia - IRCCS B.PULEJO ME  </t>
  </si>
  <si>
    <t>6. RETI ONCOLOGICHE</t>
  </si>
  <si>
    <t>6.1 Cardiooncologia - RG -</t>
  </si>
  <si>
    <t xml:space="preserve">6.2 Sviluppo di un Centro satellite di Oncoematologia pediatrica - RG - </t>
  </si>
  <si>
    <t xml:space="preserve">6.3 Sviluppo rete per i tumori della mammella - istituzione Breast Unit - AG </t>
  </si>
  <si>
    <t>6.4 Sviluppo reti assistenziali per i tumori rari ed eredo-familiari,della mammella (Breast Unit), del fegato,per le neoplasie, l'oncoematologia pediatrica e neuroncologia - TP -</t>
  </si>
  <si>
    <t xml:space="preserve">6.5 Neoplasie ginecologiche in oncoematologia pediatrica - AZ.CIVICO PA  </t>
  </si>
  <si>
    <t xml:space="preserve">6.6 Sviluppo  rete assistenziale domiciliare per pazienti pediatrici in oncoematologia - AZ.CIVICO - PA - </t>
  </si>
  <si>
    <t>6.7 Sviluppo e implementazione di governo clinico dei percorsi diagnostico-terapeutici assistenziali integrati in oncologia e di ricerca clinica in area oncologica-medica - AZ. GARIBALDI - CT -</t>
  </si>
  <si>
    <t>6.8 Sorveglianza del carcinoma ovarico in Sicilia: progetto pilota per la diagnosi precoce mediante ecografia transvaginale  - AZ. GARIBALDI - CT -</t>
  </si>
  <si>
    <t>6.9 Network regionale  per la preservazione della fertilità                                    - AZ. CANNIZZARO - CT -</t>
  </si>
  <si>
    <t xml:space="preserve">6.10 Ricostruzione mammaria pazienti mastectomizzate  - AZ. CANNIZZARO - CT - </t>
  </si>
  <si>
    <t xml:space="preserve">6.11 Sviluppo rete oncologica della Sicilia - Re.O.S.- Sviluppo rete oncologica intra ed extra-aziendale - AZ. PAPARDO - ME - </t>
  </si>
  <si>
    <t xml:space="preserve">6.12 Terapia radioembolizzante - AZ.VILLA SOFIA - PA - </t>
  </si>
  <si>
    <t xml:space="preserve">6.13 Implementazione della rete ematologica per la diagnosi e il trattamento della Leucemia Mieloide Cronica - AUOP CT - </t>
  </si>
  <si>
    <t xml:space="preserve">6.14 Sviluppo di percorsi diagnostici terapeutici per la prevenzione e la gestione delle patologie indotte dai farmaci e dalle terapie antitumorali quali quelle cardiologiche - AUOP ME - </t>
  </si>
  <si>
    <t xml:space="preserve">6.15 Epatocarcinoma - Supporto alla ricerca nell'ambito della caratterizzazione genomica anche in riferimento all'ambito oncoematologico- AUOP PA - </t>
  </si>
  <si>
    <t xml:space="preserve">6.16 Safety Walk Round oncologico - AUOP PA - </t>
  </si>
  <si>
    <t xml:space="preserve">6.17 Progetto di rete di telepatologia nell'ambito neurologico  - IRCSS B. PULEJO ME - </t>
  </si>
  <si>
    <t>TOTALE FINANZIAMENTO</t>
  </si>
  <si>
    <t>PSN 2014</t>
  </si>
  <si>
    <t>PSN 2015</t>
  </si>
  <si>
    <t>PSN 2016</t>
  </si>
  <si>
    <t>1 - Assistenza primaria</t>
  </si>
  <si>
    <t xml:space="preserve">1.1 -Definizione di processi e procedure regionali sulle possibili misure di contenimento in occasione di emergenza sanitaria di interesse del regolamento sanitario internazionale in infrastruttura critica </t>
  </si>
  <si>
    <t>1.2 - Centodiciottovolte digitale</t>
  </si>
  <si>
    <t>2 - Umanizzazione</t>
  </si>
  <si>
    <t>2.1 - Sviluppo dei processi di umanizzazione all'interno del percorso assistenziale dei pazienti con demenza</t>
  </si>
  <si>
    <t>2.2 - Sviluppo dei processi di umanizzazione all'interno dei percorsi assistenziali - Canguro center</t>
  </si>
  <si>
    <t>2.3 - Percorso assistenziale e riabilitativo integrato multidisciplinare sul paziente disabile</t>
  </si>
  <si>
    <t>2.4 - La migrazione sanitaria dalla Sicilia verso le altre regioni italiane: analisi dei flussi e valutazione della qualità percepita</t>
  </si>
  <si>
    <t>2.5 - Qualitasiciliassr.it proseguimento e potenziamento delle attività relative all'implementazione dei servizi del portale web regionale…</t>
  </si>
  <si>
    <t>2.6 - Più valore alla persona: professionisti e utenti</t>
  </si>
  <si>
    <t>2.7 - Riabilitazione psicologica nei reparti di oncologia</t>
  </si>
  <si>
    <t>2.8 - La nuova oncoematologia pediatrica di Palermo</t>
  </si>
  <si>
    <t>2.9 - Sviluppo dei processi di umanizzazione all'interno dei percorsi assistenziali</t>
  </si>
  <si>
    <t xml:space="preserve">2.10 - Sviluppo dei processi di umanizzazione all'interno dei percorsi assistenziali: formazione operatori e Care Point nelle aree critiche </t>
  </si>
  <si>
    <t>2.11 - Supporto psicologico all'interno dell'UTIN</t>
  </si>
  <si>
    <t>2.12 - Accoglienza del cittadino in ospedale</t>
  </si>
  <si>
    <t>2.13 - Donazione organi e tessuti</t>
  </si>
  <si>
    <t>2.14 - Incremento dei margini di autosufficienza di sangue ed emocomponenti e promozione della cultura della donazione attraverso l'acquisizione di una autoemoteca</t>
  </si>
  <si>
    <t>2.15 - Sperimentare cambiamenti umanizzanti in ospedale</t>
  </si>
  <si>
    <t>2.16 - Sperimentare cambiamenti umanizzanti in ospedale</t>
  </si>
  <si>
    <t>2.17 - Attività di proselitismo ed informazione finalizzate all'incremento dei margini di autosufficienza di sangue ed emocomponenti attraverso l'acquisizione di unità di raccolta mobile</t>
  </si>
  <si>
    <t>2.18 - Sostegno alla genitorialità nelle famiglie dei pazienti con sindromi genetiche e cromosomiche</t>
  </si>
  <si>
    <t>2.19 - L'Ospedale va dal paziente: l'esperienza della domiciliarizzazione in OncoEmatologia.</t>
  </si>
  <si>
    <t>2.20 - Presa in carico delle necessità assistenziali con approccio multidisciplinare nei pazienti socialmente fragili, affetti da patologie odontostomatologiche</t>
  </si>
  <si>
    <t>2.21 - Sviluppo dei processi …per i disabili in riabilitazione e nel processo di reiserimento familiare e sociale</t>
  </si>
  <si>
    <t>2.22 - Supporto Psico-Sociale in ambito ostetrico-ginecologico</t>
  </si>
  <si>
    <t>2.23 - Umanizzazione del percorso del paziente che si sottopone ad indagini radiologiche dalla prenotazione all'esecuzione delle indagini radiologiche e degli interventi di radiologia Interventistica</t>
  </si>
  <si>
    <t>2.24 - Sviluppo dei processi di umanizzazione all'interno dei percorsi assistenziali</t>
  </si>
  <si>
    <t>4 - Piano Nazionale Prevenzione e supporto al Piano Nazionale Prevenzione</t>
  </si>
  <si>
    <t>4.1.1 - Programma Regionale di Promozione della salute e lotta al tabagismo, abuso di alcol e sedentarietà</t>
  </si>
  <si>
    <t>4.1.2 - Progetto "Vincere da Grandi" (CONI)</t>
  </si>
  <si>
    <t>4.1.3 - Progetto PAIDEIAS</t>
  </si>
  <si>
    <t>4.1.4 - WALCE "Esci dal tunnel, non bruciare il futuro"</t>
  </si>
  <si>
    <t>4.1.5 - Alimentazione e stili di vita</t>
  </si>
  <si>
    <t>4.1.6 - L'allattamento al seno come fattore protettivo della pancreatite acuta</t>
  </si>
  <si>
    <t>4.1.7 - Progrmma di Promozione Salute nei soggetti a rischio di MCNT</t>
  </si>
  <si>
    <t>4.1.8 - Programma FED (Formazione, Educazione, Dieta)</t>
  </si>
  <si>
    <t>4.1.9 - Programma di miglioramento screening oncologici</t>
  </si>
  <si>
    <t>4.2 - Prevenire le conseguenze dei disturbi sensoriali</t>
  </si>
  <si>
    <t>4.3 - Programma Regionale di prevenzione del disagio psichico infantile, adolescenziale e giovanile</t>
  </si>
  <si>
    <t>4.4 - Prevenire le dipendenze da sostanze e comportamenti</t>
  </si>
  <si>
    <t>4.5 - Prevenire gli incidenti stradali e ridurre la gravità dei loro esiti</t>
  </si>
  <si>
    <t>4.6.2 - Progetto Interaziendale ASP PA/ARNAS Civico/A.O. Villa Sofia Cervello</t>
  </si>
  <si>
    <t>4.7 - Prevenzione infortuni sul lavoro e delle malatiie profesionali</t>
  </si>
  <si>
    <t>4.8.1 - Healt Equity Audit e controllo del rischio da esposizione a metalli pesanti</t>
  </si>
  <si>
    <t>4.8.2 - Rafforzamento della rete di supporto delle attività di monitoraggio e valutazione del PRP</t>
  </si>
  <si>
    <t>4.8.3 - Determinazioni di biofibre in pazienti con mesotelioma</t>
  </si>
  <si>
    <t>4.9 - Riduzione della frequenza di infezioni/malattie infettive prioritarie</t>
  </si>
  <si>
    <t>4.10 - Rafforzamento delle attività di prevenzione in sicurezza alimentare  sanità pubblica veterinaria</t>
  </si>
  <si>
    <t>4.11 - Azione di sostegno ai Network nazionali</t>
  </si>
  <si>
    <t>4.12 - Azione formativa per i macroobiettivi del P.R.P.</t>
  </si>
  <si>
    <t>5 - Cronicità</t>
  </si>
  <si>
    <t>5.1 - Implementazione diun modello di valutazione dei percorsi di gestione integrata di malattie croniche su basi dati amministrative e/o cliniche</t>
  </si>
  <si>
    <t>5.2 - Progetto per la gestione integrata delle principali patologie oncoematologiche tra MMG e specialisti di ematologia della Provincia di CT e province limitrofi</t>
  </si>
  <si>
    <t>5.3 - Sostegno alle attività del Centro diurno Alzheimer di Noto e Lentini</t>
  </si>
  <si>
    <t>5.4 - Implementazione dei percorsi di cura per persone con demenza e Alzheimer</t>
  </si>
  <si>
    <t>5.5 - Modello di gestione dei percorsi  di terapia e di riabilitazione per pazienti anziani con ictus cerebrale  in Area Subintensiva Geriatrica</t>
  </si>
  <si>
    <t>5.6 - Creazione di un sistema di rete nella assistenza integrata del paziente demente dalla diagnosi precoce, MCI, alla terapia, riabilitazione, con costante supporto del care giver</t>
  </si>
  <si>
    <t>5.7 - Migliorare parametri e qualità di vita dei pazienti cronici, attraverso sistemi di Telemedicina e Teleassistenza</t>
  </si>
  <si>
    <t>5.8 - Cronicità e fragilità - continuità delle cure</t>
  </si>
  <si>
    <t>5.9 - Organizzazione della rete telematica ospedale-territorio per la gestione delle epilessie in età evolutiva</t>
  </si>
  <si>
    <t>5.10 - Diabete mellito e obesità in età pediatrica</t>
  </si>
  <si>
    <t>5.11 - Addiction Risk: Centro Prevenzione e cura delle dipendenze da farmaci analgesici oppioidi e non, definiti pain killers</t>
  </si>
  <si>
    <t xml:space="preserve">5.12 - Dal desease management al care management: impiego della PET/CT </t>
  </si>
  <si>
    <t>5.13 - Progetto per la istituzione di un servizio di diabetologia pediatrica</t>
  </si>
  <si>
    <t>5.14 - Riduzione delle ospedalizzazioni dei pazienti affetti da scompenso cardiaco cronico mediante sistema di telemonitoraggio (2016)</t>
  </si>
  <si>
    <t xml:space="preserve">5.15 - Sostegno alla disabilità di soggetti con malattie rare ematologiche e non ematologiche </t>
  </si>
  <si>
    <t>5.16 - Mantenimento e potenziamento del PDTA delle "MICI" attraverso l'implementazione della rete regionale delle MICI</t>
  </si>
  <si>
    <t>5.17 - Gestione integrata ospedale-territorio per la continuità di cura delle malattie di Parkinson. Costituzione della rete regionale per la realizzazione del PDTA per la Sicilia Occidentale</t>
  </si>
  <si>
    <t>5.18 - Instabilità posturale sarcopenia e cadute</t>
  </si>
  <si>
    <t>5.19 - Implementazione di percorsi di riabilitazione nei malati neurologici affetti da ictus ischemici o emorragici e ricoverati in stroke unit</t>
  </si>
  <si>
    <t>5.20 - Presa in carico e trattamento dei pazienti con incontinenza urinaria</t>
  </si>
  <si>
    <t>5.21 - Implementazione di specifici percorsi assistenziali volti alla riduzione del processo degenerativo delle patologie oculari</t>
  </si>
  <si>
    <t>5.22 - Implementazione dei percorsi assistenziali per la continuità delle cure attraverso la gestione di servizi integrati ospedale territorio in pazienti con malattie neuromuscolari rare</t>
  </si>
  <si>
    <t>5.23 - Teledermatologia: implementazione dei percorsi assistenziali ospedale territorio</t>
  </si>
  <si>
    <t>5.24 - Assistenza integrata a soggetti in età evolutiva con obesità e/o diabete per la prevenzione delle complicanze acute e croniche</t>
  </si>
  <si>
    <t>5.25 - Istituzione e coordinamento rete ospedale-territorio dedicata al pz medicalmente complesso ed implementazione dei servizi offerti all'ADI per i bambini affetti da patologia cronica richiedenti assistenza domicialire ad alta tecnologia e ad alta intensità</t>
  </si>
  <si>
    <t>5.26 - Neuromuscolar Nurse  Coach</t>
  </si>
  <si>
    <t xml:space="preserve">5.27 - Proposta di percorsi assistenziali integrati ospedale territorio con definizione di un sistema di telemedicina e teleassistenza per una migliore gestione delle patologie rare e loro comorbilità </t>
  </si>
  <si>
    <t>5.28 - PDTA fibromialgia. Appropriatezza clinica, strutturale ed operativa nella diagnosi precoce e nella dei pazienti con sindrome fibromialgica della Regione</t>
  </si>
  <si>
    <t>5.29 - Implementazione e riorganizzazione del servizio di ambulatorio di gravidanza a termine, oltre il termine e gravidanza a rischio, con potenziamento del collegamento tra territorio e azienda ospedaliera</t>
  </si>
  <si>
    <t>5.30 - Modelli di gestione integrata a supporto delle cronicità/fragilità nel Materno Infantile</t>
  </si>
  <si>
    <t>5.31 - Implementazione di specifici percorsi assistenziali secondo i principi della gestione integrata per le cure del paziente con Stroke</t>
  </si>
  <si>
    <t>6 - Reti oncologiche</t>
  </si>
  <si>
    <t>6.1 - Laboratorio per l'imaginig nucleare e la messa a punto di nuovi radiofarmaci</t>
  </si>
  <si>
    <t>6.2 - Oncologia molecolare: Biomarcatori specifici per la risposta alle terapie di precisione</t>
  </si>
  <si>
    <t>6.3 - Oncologia molecolare: alterazioni genetiche nella valutazione delle risposte alle terapie di precisione</t>
  </si>
  <si>
    <t>6.4 - Implementazione Prostate Unit</t>
  </si>
  <si>
    <t>6.5 - Diagnosi precoce e terapia delle lesioni endometriosiche infiltranti a rischio di degenerazione neoplastica. Realizzazione di una sala operatoria integrata di ginecologia ed ostetricia</t>
  </si>
  <si>
    <t>6.6 - Innovazione attraverso l'impiego di nuove tecnologie all'avanguardia per la diagnosi e cura della neoplasia mammaria</t>
  </si>
  <si>
    <t xml:space="preserve">6.7 - Una rete assistenziale specifica per pazienti pediatrici ed adulti finalizzata alla creazione di un Centro Metropolitano Misto di Trapianto di Midollo Osseo </t>
  </si>
  <si>
    <t>6.8 - Supporto alle donne affette da neoplasia mammaria: percorso interdisciplinare nella presa in cura. Formazione degli operatori sulla presa in cura dei malati oncologici</t>
  </si>
  <si>
    <t>6.9 - Sviluppo di un percorso assistenziale organizzativo specifico per pazienti adolescenti e giovani adulti, anche in riferimento alla preservazione della fertilità.</t>
  </si>
  <si>
    <t>6.10 - Sviluppo della rete oncologia della Sicilia "Re.OS"</t>
  </si>
  <si>
    <t>6.11 - Sviluppo Re.O.S. - Promozione informazione prevenzione primaria, implementazione percorsi diagnostici terapeutici per i tumori del colon retto, della mammella, della prostata, del polmone, delle neoplasie ginecologiche ed oncoematologiche e delle Hereditary  Cancer Sindromes</t>
  </si>
  <si>
    <t>1 - Attività di assistenza primaria</t>
  </si>
  <si>
    <t>1.1 - Individuazione dei pazienti a rischio per l'effettuazione della diagnosi precoce di diabete mellito 2</t>
  </si>
  <si>
    <t>1.2 - Interventi volti a rafforzare la continuità ospedale territorio anche a tutela della donna e della maternità</t>
  </si>
  <si>
    <t>1.3 - Costruzione di una piattaforma tecnologica per l'informatizzazione, la gestione ed il monitoraggio del sistema sanitario dedicato ai cittadini stranieri</t>
  </si>
  <si>
    <t>1.4 - Miglioraente della rete territoriale dell'emergenza quale nodo fondamentale di accesso del cittadino al SSR</t>
  </si>
  <si>
    <t>1.5 - Riduzione delle reospedalizzazioni per scompenso cardiaco mediante controllo auto gestito domiciliare della terapia diuretica con dispositivo palmare Point of Care Test</t>
  </si>
  <si>
    <t>1.6 - Viaggi internazionali e salute. Iviaggio: l'app. del viaggiare, viaggiando in sicurezza</t>
  </si>
  <si>
    <t xml:space="preserve">2 - Sviluppo dei processi di umanizazzione all'interno dei percorsi assistenziali </t>
  </si>
  <si>
    <t>2.1 - Adita: assistenza domiciliare integrata tecnologicamente assistita per i pazienti ematooncologici in età pediatrica per la sicilia orientale</t>
  </si>
  <si>
    <t>2.2 - Costruiresalute.it</t>
  </si>
  <si>
    <t>2.3 - Terapia Intensiva Neonatale aperta 24/24h alle visite dei familiari</t>
  </si>
  <si>
    <t>2.4 - Realizzazione sistema integrato di comunicazione multimediale attraverso Totem interattivi e bacheca digitale</t>
  </si>
  <si>
    <t>2.5 - La sicurezza del paziente: tecniche avanzate ed innovative per la valutazione del rischio di eventi indesiderati all'interno del percorso assistenziale nel settore radioterapico</t>
  </si>
  <si>
    <t>2.6 - Sviluppo dei processi di umanizzazione all'interno del percorso assistenziale. Realizzazione di un sistema di comunicazione multimediale per superare le barriere linguistiche e cultirali negli accessi al P.S.</t>
  </si>
  <si>
    <t>2.7 - ComuniCare</t>
  </si>
  <si>
    <t>2.8 - Modello organizzativo biopsicosociale in area pediatrica</t>
  </si>
  <si>
    <t>2.9 - Nascita senza frontiere</t>
  </si>
  <si>
    <t>2.10 - Autoemoteca</t>
  </si>
  <si>
    <t>2.11 - L'approccio centrato sul paziente e la famiglia e la sua applicazione nel Pronto Soccorso pediatrico e UOC di Pediatria</t>
  </si>
  <si>
    <t>2.12 - Sviluppo dei processi di umanizzazione delle cure attraverso il cambiamnto organizzativo di alcuni settori assistenziali</t>
  </si>
  <si>
    <t>2.13 - Non ti lascio solo</t>
  </si>
  <si>
    <t>2.14 - Costruire storie di cura</t>
  </si>
  <si>
    <t>2.15 - L'informazione e la comunicazione a garanzia della salute e dell'accesso ai servizi</t>
  </si>
  <si>
    <t>2.16 - Emoteca</t>
  </si>
  <si>
    <t>2.17 - Autoemoteca itinerante</t>
  </si>
  <si>
    <t>2.18 - Formazione a supporto delle aree critiche</t>
  </si>
  <si>
    <t>2.19 - Sviluppo dei processi di umanizzazione all'interno dei percorsi assistenziali in Neonatologia e U TIN</t>
  </si>
  <si>
    <t>2.20 -  Sviluppo dei processi di umanizzazione all'interno dei percorsi assistenziali autosuffcienza di sangue ed ecocomponenti</t>
  </si>
  <si>
    <t>2.21 - Guida e sostegno al bambino ricoverato</t>
  </si>
  <si>
    <t>2.22 - Percorso diagnostico terapeutico ed assistenziale nei pazienti affetti da rene policistico autosomico dominante</t>
  </si>
  <si>
    <t>2.23 - Servizio di mediazione linguistoco culturale</t>
  </si>
  <si>
    <t>2.24 - Sviluppo dei processi di umanizzazione all'interno del percorso nascita e promozione dell'allattamento materno</t>
  </si>
  <si>
    <t>2.25 - Implementazione dei percorsi socio-assisenziali per pazienti in fase terminale</t>
  </si>
  <si>
    <t>2.26 - Audit per il monitoraggio della modifica del comportamento dei sanitari sulla compilazione delle schede di valutazione e misurazione del dolore cronico alla luce dell'implementazione Linee guida per la diagnosi e la terapia del dolore cronico</t>
  </si>
  <si>
    <t>2.27 - Global reporting initiative</t>
  </si>
  <si>
    <t>2.28 - Sviluppo dei processi di umanizzazione delle cure attraverso il cambiamento organizzativo nell'area dell'emergenza (Pronto Soccorso)</t>
  </si>
  <si>
    <t>2.29 - Organizzazione e sviluppo dei processi di umanizzazione delle cure e dell'assistenza nelle persone affette da diabete mellito</t>
  </si>
  <si>
    <t>2.30 - Miglioramento dell'assistenza integrata ai soggetti disabili ed autistici (MAIDA)</t>
  </si>
  <si>
    <t>2.31 - TUTTO "Tutela Umana dei Transessuali e Transgender in ambito ospedaliero"</t>
  </si>
  <si>
    <t>2.32 - Umanizzazione dell'assistenza specialistica odontostomatologica per il paziente fragile</t>
  </si>
  <si>
    <t>2.33 - Terapia Intensiva Neonatale e Pediatrica "aperta"</t>
  </si>
  <si>
    <t>2.34 - Implementazione sistemi multimediali destinati alla comunicazione e all'informazione</t>
  </si>
  <si>
    <t>2.35 - Implementazione del processo di accoglienza del paziente pediatrico chirurgico ed umanizzazione del percorso di cura</t>
  </si>
  <si>
    <t>2.36 - Intervento di sostegno psicologico per adolescenti fragili e ad alto rischio</t>
  </si>
  <si>
    <t>2.37 - Sviluppo dei processi di umanizzazione all'interno del percorso assistenziale in Day Hospital - Day Service di Oncologia</t>
  </si>
  <si>
    <t>2.38 - Servizio di accoglienza e accompagnamento dei pazienti fragili verso il nuovo ospedale di Ragusa</t>
  </si>
  <si>
    <t>5 - Gestione della cronicità</t>
  </si>
  <si>
    <t>5.1 - Diabetologia pediatrica</t>
  </si>
  <si>
    <t>5.2 - Disturbo dello spettro autistico: costruzione di un modello di terapia intensiva precoce</t>
  </si>
  <si>
    <t>5.3 - Indagine dicitofluorimetria linfocitarie in pazienti oncologici</t>
  </si>
  <si>
    <t>5.4 - Disturbi specifici dell'apprendimento. Attività di potenziamento delle abilità e riabilitazione</t>
  </si>
  <si>
    <t>5.5 - Rimodilare l'offerta del percorso di riabilitazione al fine di ridurre gli esiti permanenti di eventi patoligici, con particolare riferimento alle urgenze neurologiche</t>
  </si>
  <si>
    <t>5.6 - Umanizzazione  e riabilitazione psico-sociale nei repari critici</t>
  </si>
  <si>
    <t>5.7 - Implementazione di un sistema di rete nell'assistenza integrata del paziente demente dalla diagnosi precoce, MCI, alla terapia, riabilitazione, con costante supporto del care giver</t>
  </si>
  <si>
    <t>5.8 - Implementazione percorsi assistenziali regionali per la rete dei servizi integrati ospedale-territorio e di continuità delle cure - completamento della rete delle SUAP</t>
  </si>
  <si>
    <t>5.9 - Implementazione del percorso assistenziale dei servizi integrati ospedale-territorio per i pazienti con accessi vascolari centrali e periferici</t>
  </si>
  <si>
    <t>5.10 - Implementazione dei percorsi assistenziali regionali per la rete dei servizi integrati ospedale-territorio e di continuità delle cure</t>
  </si>
  <si>
    <t>5.11 - Implementazione specifici percorsi assistenziali, secondo i proncipi della gestione integrata, per le patologie croniche anche ulteriori rispetto a quelle target</t>
  </si>
  <si>
    <t>5.12 - Implementazione percorsi di domiciliarizzazione mediante sistemi di telemonitoraggio e teleassistenza</t>
  </si>
  <si>
    <t>5.13 - Implementazione di percorsi di riabilitazione al fine di ridurre gli esiti permanenti di eventi patologici</t>
  </si>
  <si>
    <t>5.14 - Integrazione team multidisciplinare plurispecialistico per la gestione integrata dell'accesso vascolare per emodialisi</t>
  </si>
  <si>
    <t>5.15 - Monitoraggio farmaci biologici per pazienti cronici in patologie reumatiche, dermatologiche e gastroenterologiche</t>
  </si>
  <si>
    <t>5.16 - Percorsi assistenziali integrati per i pazienti con patologie croniche metaboliche</t>
  </si>
  <si>
    <t>5.17 - Implementazione dei percorsi assistenziali e riabilitativi per la gestione integrata ospedale-territorio per le malattie di Parkinson e per la Sicilia Orientale</t>
  </si>
  <si>
    <t>5.18 - Disturbi del comportamento alimentale (DCA)</t>
  </si>
  <si>
    <t>5.19 - Fibrosi cistica</t>
  </si>
  <si>
    <t>5.20 - Malattie rare: implementazione delle capacità diagnostico assistenziali con particolare riferimento alla genetica molecolare, nell'ambito di un programma da svolgere presso il CRR</t>
  </si>
  <si>
    <t>5.21 - Implementazione e sviluppo del servizio di integrazione interazientale di Procreazione Medicalmente Assistita</t>
  </si>
  <si>
    <t>5.22 - Mantenimento ed implementazione del percorso multidisciplinare e multispecialistico per i pazienti con disturbi dello spettro autistico</t>
  </si>
  <si>
    <t>5.23 - Cronicità, fragilità e non autosufficienza: implementazione dei percorsi socio-assistenziali aziendali per l'integrazione ospedale-territorio</t>
  </si>
  <si>
    <t>5.24 - Implementazione specifici percorsi diagnostico assistenziali secondo i principi di gestinoe integrata territorio-ospedale e multidisciplinare di pazienti affetti da patologia cronica quali la malattia di Alzheimer</t>
  </si>
  <si>
    <t>5.25 - Progetto Sepsi nella Rete regionale dell'emergenza-urgenza</t>
  </si>
  <si>
    <t>5.26 - implementazione di un percorso diagnostico-assistenziale ospedale-territorio per la identificaizone precoce e la cura dei pazienti con percolesterolemia familiare</t>
  </si>
  <si>
    <t>5.27 - Identificazione, misura e valutazione della qualità dell'aria indoor nelle degenze di una struttura ospedaliera: gli inquinanti chimici</t>
  </si>
  <si>
    <t>5.28 - Sperimentazione di percorsi di gestione ospedale-territorio per le condizioni reumatologiche in età pediatrica</t>
  </si>
  <si>
    <t>5.29 - Validazione/Sperimentazione di un modello di gestione integrata ospedale-territorio per pazienti con demenza in fase precoce</t>
  </si>
  <si>
    <t>5.30 - Implementazione specifico percorso assistenziale per patologie croniche invalidanti quali lupus eritematoso sistemico, dermatomiosite, sclerodermia, psoriasi, ecc.</t>
  </si>
  <si>
    <t>5.31 - Prevenzione della cronicizzazione delle complicanze cognitivo comportamentali del trauma cranico lieve</t>
  </si>
  <si>
    <t>6 - Reti oncoligiche</t>
  </si>
  <si>
    <t>6.1 - Contributo allo sviluppo di una Brast Unit e potenziamento delle attività del laboratorio di biologia molecolare</t>
  </si>
  <si>
    <t>6.2 - Prevenzione dell'infertilità nei pazienti oncologici presso il Centro PMA</t>
  </si>
  <si>
    <t>6.3 - Sviluppo di percorsi diagnostico terapeutici per la prevenzione e la gestione delle patologie indotte da farmaci e dalle terapie antitumorali, quali quelle cardiologiche e del cavo orale</t>
  </si>
  <si>
    <t>6.4 - Diagnosi precoce e terapia delle lesioni endometriosiche infiltranti a rischio di degenerazione neoplastica. Realizzazione di una sala operatoria integrata di ginecologia e ostetricia</t>
  </si>
  <si>
    <t>6.5 - Implementazione di una rete assistenziale dedicata ai pazienti adolescenti affetti da malattia oncologica</t>
  </si>
  <si>
    <t>6.6 - Proseguimento della rete ematologica per la diagnosi e il trattamento della Leucemia Mieloide Cronica</t>
  </si>
  <si>
    <t>6.7 - Caratterizzazione genomica dei tumori e delle leucemie acute finalizzata alla terapia personalizzata</t>
  </si>
  <si>
    <t>6.8 - Ambulatorio intra-ospedaliero di Simultaneous care per i pazienti oncologici in fase avanzata di malattia</t>
  </si>
  <si>
    <t>6.9 - Sviluppo di percorsi diagnostico terapeutici assistenziali per la prevenzione e la gestione delle patologie indotte da farmaci e dalle terapie antitumorali</t>
  </si>
  <si>
    <t>6.10 - Svilupo in raccordo con la REOS di reti assistenziali specifiche in riferimento alla oncoematologia pediatrica</t>
  </si>
  <si>
    <t>6.11 - Efficacia del Radio 223 nei pazienti affetti da metastasi ossee da carcinoma della prostata resistente alla Castrazione (CRPC) senza metastasi viscerali note</t>
  </si>
  <si>
    <t>6.12 - Rete Oncologica siciliana cancro della mammella</t>
  </si>
  <si>
    <t>6.13 - Rete tumori eredo-familiari</t>
  </si>
  <si>
    <t>6.14 - Ovarian Unit</t>
  </si>
  <si>
    <t>6.15 - La chirurgia robotica al centro della rete</t>
  </si>
  <si>
    <t>6.16 - Breast Unit - Sviluppo PDTA per la prevenzione cardiotossicità e patologie indotte da terapie antitumorali</t>
  </si>
  <si>
    <t>6.17 - Modello di rete per la gestione del PDTA tumore prostata e farmaci antiblastici</t>
  </si>
  <si>
    <t>6.18 - Sviluppo della rete oncologica della Sicilia Re.O.S.</t>
  </si>
  <si>
    <t>6.19 - Ospedale a domicilio - sviluppo Re.O.S. - Sviluppo percorsi diagnostico terapeutici assistenziali per la prevenzione e gestione delle patologie indotte da farmaci e dalle terapie antitumorali</t>
  </si>
  <si>
    <t xml:space="preserve">6.20 - Sviluppo di percorsi diagnostico terapeutici per la prevenzione e la gestione delle patologie indotte da farmaci e dalle terapie antitumorali, quali quelle cardiologiche </t>
  </si>
  <si>
    <t>Quota Assegnata</t>
  </si>
  <si>
    <t>NOTE</t>
  </si>
  <si>
    <t>C</t>
  </si>
  <si>
    <t>D = A+B-C</t>
  </si>
  <si>
    <t>I</t>
  </si>
  <si>
    <t>2.1 - Progetto regionale per il miglioramento dell'accoglienza dei servizi di Pronto Soccorso</t>
  </si>
  <si>
    <t xml:space="preserve">4 - Piano Nazionale prevenzione e supporto al Piano Nazionale Prevenzione </t>
  </si>
  <si>
    <t>4.1.1 - Programma di Promozione Salute nei soggetti a rischio di MCNT</t>
  </si>
  <si>
    <t>4.2.10 - Piano Regionale Pluriennale di costruzione del corretto rapporto uomo/animale/ambiente</t>
  </si>
  <si>
    <t>PSN 2017</t>
  </si>
  <si>
    <t>3.17 - Realizzazione della Centrale Operativa di Coordinamento della Rete Locale di Cure Palliative</t>
  </si>
  <si>
    <t>3.18 -  Centrale Operativa di Coordinamento della Rete Locale di Cure Palliative</t>
  </si>
  <si>
    <t>3.19 -  Proposta per lo sviluppo della Centrale Operativa di Coordinamento della Rete Locale di Cure Palliative</t>
  </si>
  <si>
    <t>3.20 -Realizzazione delle Reti Locali di cure Palliative e potenziamento delle cure palliative domiciliari di base e specialistiche</t>
  </si>
  <si>
    <t>3.21 - Costituzione U.O. Cure Palliative - Hospice e Centrale Operativa</t>
  </si>
  <si>
    <t>3.22 -  Centrale Operativa di coordinamento della rete locale di Cure Palliative</t>
  </si>
  <si>
    <t>3.23 -  Centrale Operativa di coordinamento della rete locale di Cure Palliative</t>
  </si>
  <si>
    <t>3.24 -  Centrale Operativa di coordinamento della rete locale di Cure Palliative</t>
  </si>
  <si>
    <t>3.25 -  Centrale Operativa di coordinamento della rete locale di Cure Palliative</t>
  </si>
  <si>
    <t>3.26 - Libera"mente": liberi dal dolore dall'ambulatorio a casa vostra</t>
  </si>
  <si>
    <t>3.27 - Realizzazione 5 posti letto Hospice Pediatrico presso il P.O. Di Cristina</t>
  </si>
  <si>
    <t>3.28 - Realizzazione 5 posti letto Hospice Pediatrico presso il P.O.Nesima</t>
  </si>
  <si>
    <t>3 - Cure palliative e terapie del dolore. Sviluppo dell'assistenza domiciliare palliativa specialistica</t>
  </si>
  <si>
    <t>3.1 - Centrale Operativa: Realizzazione della Centrale Operativa di Coordinamento della Rete Locale di Cure Palliative</t>
  </si>
  <si>
    <t>3.2 - Centrale Operativa: Centrale Operativa di Coordinamento della Rete Locale di Cure Palliative</t>
  </si>
  <si>
    <t>3.3 - Centrale Operativa: Proposta per lo sviluppo della Centrale Operativa di Coordinamento della rete locale di Cure Palliative</t>
  </si>
  <si>
    <t>3.4 - Centrale Operativa: Realizzazione delle Reti Locali di cure palliative e potenziamento delle cure palliative domiciliari di base e specialistiche</t>
  </si>
  <si>
    <t>3.5 - Centrale Operativa: Centrale Operativa di Coordinamento della Rete Locale di Cure Palliative</t>
  </si>
  <si>
    <t>3.6 - Centrale Operativa: Centrale Operativa di Coordinamento della Rete Locale di Cure Palliative</t>
  </si>
  <si>
    <t>3.7 - Centrale Operativa: Centrale Operativa di Coordinamento della Rete Locale di Cure Palliative</t>
  </si>
  <si>
    <t>3.8 - Centrale Operativa: Centrale Operativa di Coordinamento della Rete Locale di Cure Palliative</t>
  </si>
  <si>
    <t>3.9 - Hospice Pediatrici: attivazione e apertura 5 p.l. Hospice Pediatrico</t>
  </si>
  <si>
    <t>3.10 - Hospice Pediatrici: attivazione e apertura 5 p.l. Hospice Pediatrico</t>
  </si>
  <si>
    <t>3.11 - Hospice: attivazione modelli assistenziali per potenzialre le esigenze sociali e sanitarie nell'ambito della Rete di Cure Palliative</t>
  </si>
  <si>
    <t>3.12 - Hospice: sviluppo per le attività assistenziali rese dagli Hospice</t>
  </si>
  <si>
    <t>3.13 - Hospice: Realizzazione delle Reti Locali di cure palliative e potenziamento delle cure palliative domiciliari di base e specialistiche</t>
  </si>
  <si>
    <t>3.14 - Hospice: Io dopo di te</t>
  </si>
  <si>
    <t>3.15 - Hospice: stiamo bene insieme. Prevenzione dello stress lavoro correlato in Hospice</t>
  </si>
  <si>
    <t>3.16 - Hospice: benessere in Hospice</t>
  </si>
  <si>
    <t>3.17 - Hospice: le cure palliative: la risposta ai bisogni dei malati inguaribili</t>
  </si>
  <si>
    <t>3.18 - Hospice: cure palliative e terapia del dolore</t>
  </si>
  <si>
    <t>3.19 - Hospice: miglioramento umanizzazione delle cure in Hospice</t>
  </si>
  <si>
    <t>3.20 - Hospice: percorso di cure palliative per i pazienti anziani affetti da patologia cronica e avanzata. Ambulatorio territoriale di C.P. precoci</t>
  </si>
  <si>
    <t>3.21 - Hospice: sviluppo per attività assistnziali rese dagli Hospice</t>
  </si>
  <si>
    <t>3.22 - Hospice: le cure palliative nel P.O. Civico di Palermo; l'integrazione tra Hospice, Day hospice e Simultaneous Care</t>
  </si>
  <si>
    <t>3.23 - Hospice: cure palliative - implementazione attiità Hospice</t>
  </si>
  <si>
    <t>3.24 - Hospice: attività assistenziale in Hospice</t>
  </si>
  <si>
    <t>3.25 - Hospice: potenziamento attività assistenziale resa dagli Hospice di Ragusa e Modica</t>
  </si>
  <si>
    <t>Totale complessivo</t>
  </si>
  <si>
    <t>4.1.1 - programma Regionale promozione della Salute e lotta al tabagismo, abuso di alcol, sedentarietà</t>
  </si>
  <si>
    <t>4.1.2 - Programma Regionale di Promozione della Salute a favore dei soggetti a rischio MCNT</t>
  </si>
  <si>
    <t>4.1.3 - Programma Regionale FED (Formazione, Educazione, Dieta)</t>
  </si>
  <si>
    <t>4.1.4 - "Rete di senologia in Sicilia" per la prevenzione e la cura della patologia mammaria</t>
  </si>
  <si>
    <t>4.1.4a - Implementazione tst HPV - DNA Screening del cervicocarcinoma</t>
  </si>
  <si>
    <t>4.1.4b - Sperimentazione di un nuovo sistema di invio per lo screening colonrettale</t>
  </si>
  <si>
    <t>4.2.10.1 - Completamento e potenziamento dei sistemi anagrafici in Sicurezza Alimentare</t>
  </si>
  <si>
    <t>4.2.10.2 - Aumentare l'offerta di alimenti idonei a soggetti allergici ed intolleranti</t>
  </si>
  <si>
    <t>4.3.1 - Programma Regionale di Prevenzione del disagio psichico infantile, adolescenziale e giovanile</t>
  </si>
  <si>
    <t>4.4.1 - Prevenire le dipendenze da sostanza e comportamenti</t>
  </si>
  <si>
    <t>4.5.1 - Prevenire gli incidenti stradali  e ridurre la gravità dei loro esiti</t>
  </si>
  <si>
    <t>4.6.1 - Prevenire gli incidenti domestici ed i loro esiti</t>
  </si>
  <si>
    <t>4.7.1 - Prevenire gli infortuni e le malattie professionali</t>
  </si>
  <si>
    <t>4.8.1 - Disponibilità di rapporti di attività delle reti di referenti in ambito sanitario per la tematica ambiente e salute</t>
  </si>
  <si>
    <t>4.8.2 - Sensibilizzare la popolazione sul corretto uso della telefonia cellulare</t>
  </si>
  <si>
    <t>4.8.3 - Sviluppare la conoscenza tra gli operatori della salute e dell'ambiente, MMG e PLS sui temi di integrazione ambiente-salute della valutazione di impatto e di dannos anitario e della comunicazione del rischio</t>
  </si>
  <si>
    <t>4.9.1 - Sorveglianza consumo di antibiotici, profili di resistenza ad antibiotici in ambiente ospedaliero/territorio</t>
  </si>
  <si>
    <t>4.9.2 - Attività di coordinamento CIO (Comitato Infezione Ospedaliera) per il controllo e la diffusione di microorganismi Multi Drug Resistant (MDR)</t>
  </si>
  <si>
    <t>4.9.3 - Monitoraggio ambientale della circolazione di virus patogeni a trasmissione fecale-orale come indicatore dello stato di salute della popolazione e come strumento per la programmazione e la valutazione di efficacia degli interventi di sanita pubb.</t>
  </si>
  <si>
    <t>4.9.4 - Sorveglianza attiva della legionellosi nosocomiale in Sicilia</t>
  </si>
  <si>
    <t>4.9.5 - Programma di comunicazione basato sulle evidenze per la gestione della corretta informazione sui vaccini ai fini della adesione consapevole</t>
  </si>
  <si>
    <t>4.11.1 - Promuovere salute: Ricerca/Intervento</t>
  </si>
  <si>
    <t>4.11.2 Azione di sostegno al network nazionale (ONS)</t>
  </si>
  <si>
    <t>4.11.3 - Azione di sostegno al network nazionale (AIRTUM)</t>
  </si>
  <si>
    <t>4.11.4 - Azione di sostegno al network nazionale (NIEB EPB)</t>
  </si>
  <si>
    <t>4.11.5 - Azione formativa per i macro obiettivi del P.R.P.</t>
  </si>
  <si>
    <t xml:space="preserve">4.11.6 Piano di comunicazione del P.R.P. </t>
  </si>
  <si>
    <t>4.11.7 - Progetto di supporto al monitoraggio e all'implementazione delle linee del P.R.P.</t>
  </si>
  <si>
    <t>UTILIZZI 2019</t>
  </si>
  <si>
    <t xml:space="preserve"> Somma residua (accantonata e non utilizzata) al 31/12/2019</t>
  </si>
  <si>
    <t>Somma residua (accantonata e non utilizzata) al 31/12/2018</t>
  </si>
  <si>
    <t>Assegnazioni 2019</t>
  </si>
  <si>
    <t xml:space="preserve"> Utilizzi 2019 - per sterilizzare COSTI D'ESERCIZIO</t>
  </si>
  <si>
    <t xml:space="preserve"> Utilizzi 2019 - per ACQUISTO IMMOBILIZZAZIONI</t>
  </si>
  <si>
    <t xml:space="preserve"> Utilizzi 2019 - per sterilizzare COSTI ESERCIZI PRECEDENTI</t>
  </si>
  <si>
    <t>STORNO PER 1^ TRANCE ECONOMIE</t>
  </si>
  <si>
    <t>Assegnazioni 2019/rettifiche assegnazioni</t>
  </si>
  <si>
    <t>4.03.01.01.0201</t>
  </si>
  <si>
    <t>2.01.02.07.:::::::</t>
  </si>
  <si>
    <t>2.02.04.01.9701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</si>
</sst>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-* #,##0_-;\-* #,##0_-;_-* &quot;-&quot;_-;_-@_-"/>
    <numFmt numFmtId="43" formatCode="_-* #,##0.00_-;\-* #,##0.00_-;_-* &quot;-&quot;??_-;_-@_-"/>
    <numFmt numFmtId="164" formatCode="_-&quot;€&quot;\ * #,##0_-;\-&quot;€&quot;\ * #,##0_-;_-&quot;€&quot;\ * &quot;-&quot;_-;_-@_-"/>
    <numFmt numFmtId="165" formatCode="_-&quot;€&quot;\ * #,##0.00_-;\-&quot;€&quot;\ * #,##0.00_-;_-&quot;€&quot;\ * &quot;-&quot;??_-;_-@_-"/>
    <numFmt numFmtId="166" formatCode="#,##0.00&quot; &quot;;&quot;-&quot;#,##0.00&quot; &quot;;&quot; -&quot;#&quot; &quot;;@&quot; &quot;"/>
    <numFmt numFmtId="167" formatCode="_-[$€-2]\ * #,##0.00_-;\-[$€-2]\ * #,##0.00_-;_-[$€-2]\ * &quot;-&quot;??_-"/>
    <numFmt numFmtId="168" formatCode="_(* #,##0_);_(* \(#,##0\);_(* &quot;-&quot;_);_(@_)"/>
    <numFmt numFmtId="169" formatCode="_-* #,##0.00_-;\-* #,##0.00_-;_-* \-??_-;_-@_-"/>
    <numFmt numFmtId="170" formatCode="_(&quot;$&quot;* #,##0_);_(&quot;$&quot;* \(#,##0\);_(&quot;$&quot;* &quot;-&quot;_);_(@_)"/>
    <numFmt numFmtId="171" formatCode="[$-410]General"/>
    <numFmt numFmtId="172" formatCode="[$€-410]&quot; &quot;#,##0.00;[Red]&quot;-&quot;[$€-410]&quot; &quot;#,##0.00"/>
    <numFmt numFmtId="173" formatCode="_-* #,##0_-;\-* #,##0_-;_-* &quot;-&quot;??_-;_-@_-"/>
    <numFmt numFmtId="174" formatCode="#,##0_);\(#,##0\)"/>
    <numFmt numFmtId="175" formatCode="0.0%"/>
    <numFmt numFmtId="176" formatCode="#,##0.000"/>
    <numFmt numFmtId="177" formatCode="#,##0_ ;\-#,##0\ "/>
    <numFmt numFmtId="178" formatCode="#,##0.0_);\(#,##0.0\)"/>
    <numFmt numFmtId="179" formatCode="_([$€]\ * #,##0.00_);_([$€]\ * \(#,##0.00\);_([$€]\ * &quot;-&quot;??_);_(@_)"/>
    <numFmt numFmtId="180" formatCode="\+#,##0;\-#,##0"/>
    <numFmt numFmtId="181" formatCode="_(* #,##0.00_);_(* \(#,##0.00\);_(* &quot;-&quot;??_);_(@_)"/>
    <numFmt numFmtId="182" formatCode="#,##0;\-\ #,##0;_-\ &quot;- &quot;"/>
    <numFmt numFmtId="183" formatCode="0.0000000%"/>
    <numFmt numFmtId="184" formatCode="0.0&quot;x&quot;;@_)"/>
    <numFmt numFmtId="185" formatCode="#,##0.00\ ;\-#,##0.00\ ;&quot; -&quot;#\ ;@\ "/>
    <numFmt numFmtId="186" formatCode="_-[$€-410]\ * #,##0.00_-;\-[$€-410]\ * #,##0.00_-;_-[$€-410]\ * \-??_-;_-@_-"/>
    <numFmt numFmtId="187" formatCode="_-* #,##0_-;\-* #,##0_-;_-* \-??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u/>
      <sz val="9"/>
      <color indexed="36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9"/>
      <color indexed="12"/>
      <name val="Times New Roman"/>
      <family val="1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u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indexed="10"/>
      <name val="Verdana"/>
      <family val="2"/>
    </font>
    <font>
      <sz val="10"/>
      <color indexed="12"/>
      <name val="Verdana"/>
      <family val="2"/>
    </font>
    <font>
      <sz val="10"/>
      <name val="Verdana"/>
      <family val="2"/>
    </font>
    <font>
      <sz val="10"/>
      <name val="Times New Roman"/>
      <family val="1"/>
    </font>
    <font>
      <sz val="9"/>
      <name val="Univers 45 Light"/>
    </font>
    <font>
      <sz val="8"/>
      <name val="Arial"/>
      <family val="2"/>
    </font>
    <font>
      <sz val="10"/>
      <name val="Book Antiqua"/>
      <family val="1"/>
    </font>
    <font>
      <sz val="11"/>
      <name val="Times New Roman"/>
      <family val="1"/>
    </font>
    <font>
      <sz val="11"/>
      <color theme="1"/>
      <name val="Univers 45 Light"/>
      <family val="2"/>
    </font>
    <font>
      <sz val="11"/>
      <name val="Book Antiqua"/>
      <family val="1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  <charset val="1"/>
    </font>
    <font>
      <sz val="10"/>
      <color indexed="8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7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1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9" borderId="0" applyNumberFormat="0" applyBorder="0" applyAlignment="0" applyProtection="0"/>
    <xf numFmtId="0" fontId="6" fillId="13" borderId="0" applyNumberFormat="0" applyBorder="0" applyAlignment="0" applyProtection="0"/>
    <xf numFmtId="0" fontId="7" fillId="30" borderId="3" applyNumberFormat="0" applyAlignment="0" applyProtection="0"/>
    <xf numFmtId="0" fontId="8" fillId="31" borderId="4" applyNumberFormat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8" applyNumberFormat="0" applyFill="0" applyAlignment="0" applyProtection="0"/>
    <xf numFmtId="168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169" fontId="3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2" borderId="1" applyNumberFormat="0" applyFont="0" applyAlignment="0" applyProtection="0"/>
    <xf numFmtId="0" fontId="4" fillId="33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21" fillId="34" borderId="10">
      <alignment vertical="center"/>
    </xf>
    <xf numFmtId="49" fontId="3" fillId="35" borderId="10">
      <alignment vertical="center"/>
    </xf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170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1" fontId="25" fillId="0" borderId="0"/>
    <xf numFmtId="166" fontId="26" fillId="0" borderId="0"/>
    <xf numFmtId="166" fontId="26" fillId="0" borderId="0"/>
    <xf numFmtId="0" fontId="26" fillId="0" borderId="0"/>
    <xf numFmtId="0" fontId="27" fillId="0" borderId="0">
      <alignment horizontal="center"/>
    </xf>
    <xf numFmtId="0" fontId="27" fillId="0" borderId="0">
      <alignment horizontal="center" textRotation="90"/>
    </xf>
    <xf numFmtId="0" fontId="1" fillId="0" borderId="0"/>
    <xf numFmtId="0" fontId="28" fillId="0" borderId="0"/>
    <xf numFmtId="172" fontId="28" fillId="0" borderId="0"/>
    <xf numFmtId="169" fontId="29" fillId="0" borderId="0"/>
    <xf numFmtId="0" fontId="29" fillId="0" borderId="0"/>
    <xf numFmtId="174" fontId="30" fillId="36" borderId="2"/>
    <xf numFmtId="174" fontId="31" fillId="0" borderId="0"/>
    <xf numFmtId="175" fontId="30" fillId="36" borderId="2"/>
    <xf numFmtId="175" fontId="31" fillId="0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3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174" fontId="30" fillId="36" borderId="2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75" fontId="30" fillId="37" borderId="2"/>
    <xf numFmtId="3" fontId="30" fillId="37" borderId="2"/>
    <xf numFmtId="175" fontId="30" fillId="37" borderId="2"/>
    <xf numFmtId="176" fontId="32" fillId="11" borderId="0"/>
    <xf numFmtId="41" fontId="33" fillId="0" borderId="12" applyProtection="0">
      <alignment horizontal="left"/>
    </xf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3" borderId="0" applyNumberFormat="0" applyBorder="0" applyAlignment="0" applyProtection="0"/>
    <xf numFmtId="41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5" fillId="0" borderId="0"/>
    <xf numFmtId="14" fontId="3" fillId="0" borderId="0" applyFont="0" applyFill="0" applyBorder="0" applyAlignment="0" applyProtection="0"/>
    <xf numFmtId="15" fontId="3" fillId="40" borderId="2">
      <alignment horizontal="center"/>
    </xf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178" fontId="3" fillId="40" borderId="13" applyFont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4" fontId="31" fillId="0" borderId="0"/>
    <xf numFmtId="0" fontId="36" fillId="0" borderId="0"/>
    <xf numFmtId="15" fontId="37" fillId="0" borderId="0"/>
    <xf numFmtId="39" fontId="37" fillId="0" borderId="0"/>
    <xf numFmtId="180" fontId="37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25" fillId="0" borderId="0"/>
    <xf numFmtId="0" fontId="19" fillId="0" borderId="0"/>
    <xf numFmtId="0" fontId="1" fillId="0" borderId="0"/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182" fontId="3" fillId="0" borderId="0" applyFont="0" applyFill="0" applyBorder="0" applyAlignment="0" applyProtection="0"/>
    <xf numFmtId="10" fontId="37" fillId="0" borderId="0"/>
    <xf numFmtId="10" fontId="37" fillId="0" borderId="0"/>
    <xf numFmtId="183" fontId="37" fillId="0" borderId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10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40" fillId="0" borderId="0" applyFont="0" applyFill="0" applyBorder="0" applyAlignment="0" applyProtection="0">
      <alignment horizontal="right"/>
    </xf>
    <xf numFmtId="0" fontId="18" fillId="41" borderId="0">
      <alignment horizontal="right" vertical="center"/>
    </xf>
    <xf numFmtId="0" fontId="18" fillId="41" borderId="0">
      <alignment horizontal="left" vertical="center"/>
    </xf>
    <xf numFmtId="0" fontId="18" fillId="41" borderId="0">
      <alignment horizontal="left" vertical="center"/>
    </xf>
    <xf numFmtId="169" fontId="29" fillId="0" borderId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6" fillId="42" borderId="0" applyNumberFormat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3" fillId="0" borderId="0"/>
    <xf numFmtId="185" fontId="41" fillId="0" borderId="0"/>
    <xf numFmtId="0" fontId="4" fillId="0" borderId="0"/>
    <xf numFmtId="169" fontId="4" fillId="0" borderId="0" applyFill="0" applyBorder="0" applyAlignment="0" applyProtection="0"/>
    <xf numFmtId="0" fontId="53" fillId="0" borderId="0"/>
    <xf numFmtId="0" fontId="4" fillId="0" borderId="0"/>
    <xf numFmtId="169" fontId="4" fillId="0" borderId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30" applyNumberFormat="0" applyFill="0" applyAlignment="0" applyProtection="0"/>
    <xf numFmtId="0" fontId="60" fillId="0" borderId="31" applyNumberFormat="0" applyFill="0" applyAlignment="0" applyProtection="0"/>
    <xf numFmtId="0" fontId="61" fillId="0" borderId="32" applyNumberFormat="0" applyFill="0" applyAlignment="0" applyProtection="0"/>
    <xf numFmtId="0" fontId="61" fillId="0" borderId="0" applyNumberFormat="0" applyFill="0" applyBorder="0" applyAlignment="0" applyProtection="0"/>
    <xf numFmtId="0" fontId="62" fillId="49" borderId="0" applyNumberFormat="0" applyBorder="0" applyAlignment="0" applyProtection="0"/>
    <xf numFmtId="0" fontId="63" fillId="50" borderId="0" applyNumberFormat="0" applyBorder="0" applyAlignment="0" applyProtection="0"/>
    <xf numFmtId="0" fontId="64" fillId="51" borderId="0" applyNumberFormat="0" applyBorder="0" applyAlignment="0" applyProtection="0"/>
    <xf numFmtId="0" fontId="65" fillId="52" borderId="33" applyNumberFormat="0" applyAlignment="0" applyProtection="0"/>
    <xf numFmtId="0" fontId="66" fillId="53" borderId="34" applyNumberFormat="0" applyAlignment="0" applyProtection="0"/>
    <xf numFmtId="0" fontId="67" fillId="53" borderId="33" applyNumberFormat="0" applyAlignment="0" applyProtection="0"/>
    <xf numFmtId="0" fontId="68" fillId="0" borderId="35" applyNumberFormat="0" applyFill="0" applyAlignment="0" applyProtection="0"/>
    <xf numFmtId="0" fontId="69" fillId="54" borderId="36" applyNumberFormat="0" applyAlignment="0" applyProtection="0"/>
    <xf numFmtId="0" fontId="70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71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2" fillId="55" borderId="0" applyNumberFormat="0" applyBorder="0" applyAlignment="0" applyProtection="0"/>
    <xf numFmtId="0" fontId="1" fillId="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2" fillId="58" borderId="0" applyNumberFormat="0" applyBorder="0" applyAlignment="0" applyProtection="0"/>
    <xf numFmtId="0" fontId="1" fillId="4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2" fillId="6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62" borderId="0" applyNumberFormat="0" applyBorder="0" applyAlignment="0" applyProtection="0"/>
    <xf numFmtId="0" fontId="1" fillId="8" borderId="0" applyNumberFormat="0" applyBorder="0" applyAlignment="0" applyProtection="0"/>
    <xf numFmtId="0" fontId="1" fillId="63" borderId="0" applyNumberFormat="0" applyBorder="0" applyAlignment="0" applyProtection="0"/>
    <xf numFmtId="0" fontId="1" fillId="9" borderId="0" applyNumberFormat="0" applyBorder="0" applyAlignment="0" applyProtection="0"/>
    <xf numFmtId="0" fontId="2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2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0" borderId="0" applyNumberFormat="0" applyBorder="0" applyAlignment="0" applyProtection="0"/>
    <xf numFmtId="0" fontId="1" fillId="10" borderId="0" applyNumberFormat="0" applyBorder="0" applyAlignment="0" applyProtection="0"/>
  </cellStyleXfs>
  <cellXfs count="157">
    <xf numFmtId="0" fontId="0" fillId="0" borderId="0" xfId="0"/>
    <xf numFmtId="173" fontId="42" fillId="0" borderId="2" xfId="0" applyNumberFormat="1" applyFont="1" applyBorder="1"/>
    <xf numFmtId="173" fontId="42" fillId="0" borderId="0" xfId="0" applyNumberFormat="1" applyFont="1"/>
    <xf numFmtId="43" fontId="44" fillId="0" borderId="2" xfId="3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/>
    <xf numFmtId="0" fontId="44" fillId="0" borderId="14" xfId="2" applyFont="1" applyFill="1" applyBorder="1" applyAlignment="1">
      <alignment horizontal="center" vertical="center"/>
    </xf>
    <xf numFmtId="173" fontId="1" fillId="0" borderId="2" xfId="1" applyNumberFormat="1" applyFont="1" applyBorder="1"/>
    <xf numFmtId="173" fontId="1" fillId="0" borderId="19" xfId="1" applyNumberFormat="1" applyFont="1" applyBorder="1"/>
    <xf numFmtId="0" fontId="44" fillId="0" borderId="2" xfId="2" applyFont="1" applyFill="1" applyBorder="1" applyAlignment="1">
      <alignment horizontal="center" vertical="center"/>
    </xf>
    <xf numFmtId="43" fontId="42" fillId="0" borderId="14" xfId="1" applyFont="1" applyBorder="1" applyAlignment="1">
      <alignment horizontal="center" vertical="center"/>
    </xf>
    <xf numFmtId="43" fontId="1" fillId="43" borderId="2" xfId="1" applyFont="1" applyFill="1" applyBorder="1" applyAlignment="1">
      <alignment horizontal="left" vertical="center" wrapText="1"/>
    </xf>
    <xf numFmtId="173" fontId="48" fillId="0" borderId="2" xfId="1" applyNumberFormat="1" applyFont="1" applyBorder="1"/>
    <xf numFmtId="173" fontId="48" fillId="0" borderId="21" xfId="1" applyNumberFormat="1" applyFont="1" applyBorder="1"/>
    <xf numFmtId="0" fontId="49" fillId="0" borderId="0" xfId="1172" applyFont="1" applyFill="1" applyBorder="1" applyAlignment="1">
      <alignment wrapText="1"/>
    </xf>
    <xf numFmtId="187" fontId="49" fillId="45" borderId="2" xfId="1173" applyNumberFormat="1" applyFont="1" applyFill="1" applyBorder="1" applyAlignment="1" applyProtection="1">
      <alignment horizontal="right" vertical="center" wrapText="1"/>
    </xf>
    <xf numFmtId="0" fontId="49" fillId="0" borderId="0" xfId="1172" applyFont="1" applyFill="1" applyBorder="1"/>
    <xf numFmtId="0" fontId="50" fillId="0" borderId="0" xfId="1172" applyFont="1" applyFill="1" applyBorder="1"/>
    <xf numFmtId="187" fontId="49" fillId="0" borderId="0" xfId="1172" applyNumberFormat="1" applyFont="1" applyFill="1" applyBorder="1" applyAlignment="1">
      <alignment horizontal="left"/>
    </xf>
    <xf numFmtId="0" fontId="49" fillId="0" borderId="0" xfId="1172" applyFont="1" applyBorder="1" applyAlignment="1"/>
    <xf numFmtId="0" fontId="49" fillId="0" borderId="0" xfId="1172" applyFont="1" applyBorder="1"/>
    <xf numFmtId="186" fontId="51" fillId="45" borderId="0" xfId="1173" applyNumberFormat="1" applyFont="1" applyFill="1" applyBorder="1" applyAlignment="1" applyProtection="1">
      <alignment horizontal="right"/>
    </xf>
    <xf numFmtId="187" fontId="50" fillId="46" borderId="22" xfId="1172" applyNumberFormat="1" applyFont="1" applyFill="1" applyBorder="1" applyAlignment="1">
      <alignment vertical="center"/>
    </xf>
    <xf numFmtId="187" fontId="50" fillId="46" borderId="22" xfId="1172" applyNumberFormat="1" applyFont="1" applyFill="1" applyBorder="1" applyAlignment="1">
      <alignment horizontal="left" vertical="center"/>
    </xf>
    <xf numFmtId="187" fontId="49" fillId="47" borderId="22" xfId="1173" applyNumberFormat="1" applyFont="1" applyFill="1" applyBorder="1" applyAlignment="1" applyProtection="1">
      <alignment horizontal="left" vertical="center" wrapText="1"/>
    </xf>
    <xf numFmtId="3" fontId="1" fillId="0" borderId="2" xfId="0" applyNumberFormat="1" applyFont="1" applyBorder="1"/>
    <xf numFmtId="3" fontId="45" fillId="0" borderId="2" xfId="0" applyNumberFormat="1" applyFont="1" applyBorder="1"/>
    <xf numFmtId="3" fontId="49" fillId="0" borderId="2" xfId="1172" applyNumberFormat="1" applyFont="1" applyFill="1" applyBorder="1"/>
    <xf numFmtId="3" fontId="49" fillId="0" borderId="0" xfId="1172" applyNumberFormat="1" applyFont="1" applyFill="1" applyBorder="1"/>
    <xf numFmtId="173" fontId="44" fillId="43" borderId="2" xfId="1" applyNumberFormat="1" applyFont="1" applyFill="1" applyBorder="1" applyAlignment="1">
      <alignment horizontal="right"/>
    </xf>
    <xf numFmtId="173" fontId="45" fillId="43" borderId="2" xfId="1" applyNumberFormat="1" applyFont="1" applyFill="1" applyBorder="1" applyAlignment="1">
      <alignment horizontal="right"/>
    </xf>
    <xf numFmtId="173" fontId="45" fillId="43" borderId="2" xfId="1" applyNumberFormat="1" applyFont="1" applyFill="1" applyBorder="1" applyAlignment="1">
      <alignment horizontal="right" vertical="center"/>
    </xf>
    <xf numFmtId="43" fontId="42" fillId="0" borderId="15" xfId="1" applyFont="1" applyBorder="1" applyAlignment="1">
      <alignment vertical="center" wrapText="1"/>
    </xf>
    <xf numFmtId="43" fontId="42" fillId="0" borderId="15" xfId="1" applyFont="1" applyBorder="1" applyAlignment="1">
      <alignment vertical="center"/>
    </xf>
    <xf numFmtId="43" fontId="42" fillId="0" borderId="15" xfId="1" applyFont="1" applyBorder="1" applyAlignment="1">
      <alignment horizontal="left" vertical="center" wrapText="1"/>
    </xf>
    <xf numFmtId="43" fontId="42" fillId="0" borderId="14" xfId="1" applyFont="1" applyBorder="1" applyAlignment="1">
      <alignment horizontal="left" vertical="center" wrapText="1"/>
    </xf>
    <xf numFmtId="0" fontId="44" fillId="0" borderId="23" xfId="2" applyFont="1" applyFill="1" applyBorder="1" applyAlignment="1">
      <alignment horizontal="center" vertical="center"/>
    </xf>
    <xf numFmtId="0" fontId="44" fillId="43" borderId="2" xfId="2" applyFont="1" applyFill="1" applyBorder="1" applyAlignment="1">
      <alignment horizontal="right"/>
    </xf>
    <xf numFmtId="0" fontId="44" fillId="0" borderId="17" xfId="2" applyFont="1" applyFill="1" applyBorder="1" applyAlignment="1">
      <alignment horizontal="center" vertical="center"/>
    </xf>
    <xf numFmtId="43" fontId="44" fillId="0" borderId="21" xfId="3" applyFont="1" applyFill="1" applyBorder="1" applyAlignment="1">
      <alignment horizontal="center" vertical="center" wrapText="1"/>
    </xf>
    <xf numFmtId="43" fontId="42" fillId="0" borderId="15" xfId="1" applyFont="1" applyBorder="1" applyAlignment="1">
      <alignment horizontal="center" vertical="center"/>
    </xf>
    <xf numFmtId="0" fontId="44" fillId="0" borderId="15" xfId="2" applyFont="1" applyFill="1" applyBorder="1" applyAlignment="1">
      <alignment horizontal="center" vertical="center"/>
    </xf>
    <xf numFmtId="0" fontId="52" fillId="48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43" fontId="42" fillId="0" borderId="15" xfId="1" applyFont="1" applyBorder="1" applyAlignment="1">
      <alignment horizontal="justify" vertical="justify" wrapText="1"/>
    </xf>
    <xf numFmtId="43" fontId="1" fillId="43" borderId="2" xfId="1" applyFont="1" applyFill="1" applyBorder="1" applyAlignment="1">
      <alignment horizontal="justify" vertical="justify" wrapText="1"/>
    </xf>
    <xf numFmtId="43" fontId="42" fillId="0" borderId="15" xfId="1" applyFont="1" applyBorder="1" applyAlignment="1">
      <alignment horizontal="justify" vertical="justify"/>
    </xf>
    <xf numFmtId="43" fontId="42" fillId="0" borderId="14" xfId="1" applyFont="1" applyBorder="1" applyAlignment="1">
      <alignment horizontal="justify" vertical="justify" wrapText="1"/>
    </xf>
    <xf numFmtId="0" fontId="44" fillId="44" borderId="15" xfId="0" applyFont="1" applyFill="1" applyBorder="1" applyAlignment="1">
      <alignment horizontal="justify" vertical="top" wrapText="1"/>
    </xf>
    <xf numFmtId="49" fontId="45" fillId="0" borderId="2" xfId="0" applyNumberFormat="1" applyFont="1" applyFill="1" applyBorder="1" applyAlignment="1">
      <alignment horizontal="justify" vertical="top" wrapText="1"/>
    </xf>
    <xf numFmtId="49" fontId="47" fillId="0" borderId="2" xfId="141" applyNumberFormat="1" applyFont="1" applyFill="1" applyBorder="1" applyAlignment="1">
      <alignment horizontal="justify" vertical="top" wrapText="1"/>
    </xf>
    <xf numFmtId="0" fontId="44" fillId="44" borderId="14" xfId="2" applyFont="1" applyFill="1" applyBorder="1" applyAlignment="1">
      <alignment horizontal="justify" vertical="top" wrapText="1"/>
    </xf>
    <xf numFmtId="0" fontId="45" fillId="0" borderId="2" xfId="2" applyFont="1" applyFill="1" applyBorder="1" applyAlignment="1">
      <alignment horizontal="justify" vertical="top" wrapText="1"/>
    </xf>
    <xf numFmtId="0" fontId="45" fillId="0" borderId="2" xfId="0" applyFont="1" applyFill="1" applyBorder="1" applyAlignment="1">
      <alignment horizontal="justify" vertical="top" wrapText="1"/>
    </xf>
    <xf numFmtId="0" fontId="44" fillId="44" borderId="14" xfId="0" applyFont="1" applyFill="1" applyBorder="1" applyAlignment="1">
      <alignment horizontal="justify" vertical="top" wrapText="1"/>
    </xf>
    <xf numFmtId="0" fontId="49" fillId="0" borderId="2" xfId="1172" applyFont="1" applyFill="1" applyBorder="1"/>
    <xf numFmtId="0" fontId="50" fillId="0" borderId="2" xfId="1172" applyFont="1" applyFill="1" applyBorder="1"/>
    <xf numFmtId="173" fontId="0" fillId="0" borderId="2" xfId="1" applyNumberFormat="1" applyFont="1" applyBorder="1" applyAlignment="1">
      <alignment horizontal="center"/>
    </xf>
    <xf numFmtId="173" fontId="42" fillId="0" borderId="0" xfId="1" applyNumberFormat="1" applyFont="1"/>
    <xf numFmtId="0" fontId="50" fillId="0" borderId="21" xfId="1172" applyFont="1" applyBorder="1" applyAlignment="1">
      <alignment horizontal="justify" vertical="top" wrapText="1"/>
    </xf>
    <xf numFmtId="0" fontId="49" fillId="0" borderId="2" xfId="1172" applyFont="1" applyBorder="1" applyAlignment="1">
      <alignment horizontal="justify" vertical="top" wrapText="1"/>
    </xf>
    <xf numFmtId="0" fontId="49" fillId="45" borderId="2" xfId="1172" applyFont="1" applyFill="1" applyBorder="1" applyAlignment="1">
      <alignment horizontal="justify" vertical="top" wrapText="1"/>
    </xf>
    <xf numFmtId="0" fontId="45" fillId="0" borderId="2" xfId="1172" applyFont="1" applyBorder="1" applyAlignment="1">
      <alignment horizontal="justify" vertical="top" wrapText="1"/>
    </xf>
    <xf numFmtId="0" fontId="45" fillId="45" borderId="2" xfId="1172" applyFont="1" applyFill="1" applyBorder="1" applyAlignment="1">
      <alignment horizontal="justify" vertical="top" wrapText="1"/>
    </xf>
    <xf numFmtId="0" fontId="50" fillId="0" borderId="2" xfId="1172" applyFont="1" applyBorder="1" applyAlignment="1">
      <alignment horizontal="justify" vertical="top" wrapText="1"/>
    </xf>
    <xf numFmtId="0" fontId="49" fillId="0" borderId="2" xfId="1172" applyFont="1" applyFill="1" applyBorder="1" applyAlignment="1">
      <alignment horizontal="justify" vertical="top" wrapText="1"/>
    </xf>
    <xf numFmtId="0" fontId="45" fillId="0" borderId="2" xfId="1172" applyFont="1" applyFill="1" applyBorder="1" applyAlignment="1">
      <alignment horizontal="justify" vertical="top" wrapText="1"/>
    </xf>
    <xf numFmtId="0" fontId="44" fillId="43" borderId="2" xfId="2" applyFont="1" applyFill="1" applyBorder="1" applyAlignment="1">
      <alignment horizontal="justify" vertical="top" wrapText="1"/>
    </xf>
    <xf numFmtId="0" fontId="45" fillId="43" borderId="2" xfId="2" applyFont="1" applyFill="1" applyBorder="1" applyAlignment="1">
      <alignment horizontal="justify" vertical="top" wrapText="1"/>
    </xf>
    <xf numFmtId="0" fontId="44" fillId="43" borderId="2" xfId="2" applyFont="1" applyFill="1" applyBorder="1" applyAlignment="1">
      <alignment horizontal="justify" vertical="top"/>
    </xf>
    <xf numFmtId="171" fontId="42" fillId="43" borderId="2" xfId="138" applyFont="1" applyFill="1" applyBorder="1" applyAlignment="1">
      <alignment horizontal="justify" vertical="top" wrapText="1"/>
    </xf>
    <xf numFmtId="171" fontId="1" fillId="43" borderId="2" xfId="138" applyFont="1" applyFill="1" applyBorder="1" applyAlignment="1">
      <alignment horizontal="justify" vertical="top" wrapText="1"/>
    </xf>
    <xf numFmtId="0" fontId="45" fillId="43" borderId="2" xfId="2" applyFont="1" applyFill="1" applyBorder="1" applyAlignment="1">
      <alignment horizontal="justify" vertical="top"/>
    </xf>
    <xf numFmtId="43" fontId="45" fillId="43" borderId="2" xfId="763" applyFont="1" applyFill="1" applyBorder="1" applyAlignment="1">
      <alignment horizontal="justify" vertical="top" wrapText="1"/>
    </xf>
    <xf numFmtId="0" fontId="44" fillId="43" borderId="16" xfId="0" applyFont="1" applyFill="1" applyBorder="1" applyAlignment="1">
      <alignment horizontal="justify" vertical="top" wrapText="1"/>
    </xf>
    <xf numFmtId="0" fontId="44" fillId="0" borderId="17" xfId="0" applyFont="1" applyFill="1" applyBorder="1" applyAlignment="1">
      <alignment horizontal="justify" vertical="top" wrapText="1"/>
    </xf>
    <xf numFmtId="0" fontId="54" fillId="0" borderId="2" xfId="1174" applyFont="1" applyBorder="1" applyAlignment="1">
      <alignment horizontal="center" vertical="center" wrapText="1"/>
    </xf>
    <xf numFmtId="0" fontId="55" fillId="0" borderId="2" xfId="1174" applyFont="1" applyBorder="1" applyAlignment="1">
      <alignment horizontal="center" vertical="center" wrapText="1"/>
    </xf>
    <xf numFmtId="187" fontId="56" fillId="0" borderId="2" xfId="1" applyNumberFormat="1" applyFont="1" applyFill="1" applyBorder="1" applyAlignment="1">
      <alignment vertical="center"/>
    </xf>
    <xf numFmtId="0" fontId="55" fillId="45" borderId="2" xfId="1174" applyFont="1" applyFill="1" applyBorder="1" applyAlignment="1">
      <alignment horizontal="center" vertical="center" wrapText="1"/>
    </xf>
    <xf numFmtId="0" fontId="55" fillId="0" borderId="2" xfId="1174" applyFont="1" applyFill="1" applyBorder="1" applyAlignment="1">
      <alignment horizontal="center" vertical="center" wrapText="1"/>
    </xf>
    <xf numFmtId="0" fontId="54" fillId="0" borderId="21" xfId="1174" applyFont="1" applyBorder="1" applyAlignment="1">
      <alignment horizontal="center" vertical="center" wrapText="1"/>
    </xf>
    <xf numFmtId="0" fontId="55" fillId="0" borderId="21" xfId="1174" applyFont="1" applyBorder="1" applyAlignment="1">
      <alignment horizontal="center" vertical="center" wrapText="1"/>
    </xf>
    <xf numFmtId="43" fontId="44" fillId="0" borderId="25" xfId="3" applyFont="1" applyFill="1" applyBorder="1" applyAlignment="1">
      <alignment horizontal="center" vertical="center" wrapText="1"/>
    </xf>
    <xf numFmtId="0" fontId="50" fillId="0" borderId="25" xfId="1172" applyFont="1" applyBorder="1" applyAlignment="1">
      <alignment horizontal="justify" vertical="top" wrapText="1"/>
    </xf>
    <xf numFmtId="0" fontId="49" fillId="0" borderId="0" xfId="1175" applyFont="1" applyBorder="1" applyAlignment="1"/>
    <xf numFmtId="0" fontId="49" fillId="0" borderId="0" xfId="1175" applyFont="1" applyBorder="1"/>
    <xf numFmtId="186" fontId="51" fillId="45" borderId="0" xfId="1176" applyNumberFormat="1" applyFont="1" applyFill="1" applyBorder="1" applyAlignment="1" applyProtection="1">
      <alignment horizontal="right"/>
    </xf>
    <xf numFmtId="0" fontId="52" fillId="48" borderId="26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2" fillId="48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23" fillId="0" borderId="28" xfId="1175" applyFont="1" applyBorder="1" applyAlignment="1">
      <alignment horizontal="center" vertical="center" wrapText="1"/>
    </xf>
    <xf numFmtId="0" fontId="4" fillId="0" borderId="26" xfId="1175" applyFont="1" applyBorder="1" applyAlignment="1">
      <alignment horizontal="left" vertical="center" wrapText="1"/>
    </xf>
    <xf numFmtId="173" fontId="57" fillId="0" borderId="26" xfId="1" applyNumberFormat="1" applyFont="1" applyFill="1" applyBorder="1" applyAlignment="1" applyProtection="1">
      <alignment vertical="center"/>
      <protection locked="0"/>
    </xf>
    <xf numFmtId="0" fontId="0" fillId="0" borderId="26" xfId="0" applyBorder="1"/>
    <xf numFmtId="173" fontId="0" fillId="0" borderId="26" xfId="1" applyNumberFormat="1" applyFont="1" applyBorder="1" applyAlignment="1">
      <alignment horizontal="center"/>
    </xf>
    <xf numFmtId="3" fontId="49" fillId="0" borderId="26" xfId="1172" applyNumberFormat="1" applyFont="1" applyFill="1" applyBorder="1"/>
    <xf numFmtId="187" fontId="49" fillId="45" borderId="26" xfId="1173" applyNumberFormat="1" applyFont="1" applyFill="1" applyBorder="1" applyAlignment="1" applyProtection="1">
      <alignment horizontal="right" vertical="center" wrapText="1"/>
    </xf>
    <xf numFmtId="3" fontId="1" fillId="0" borderId="26" xfId="0" applyNumberFormat="1" applyFont="1" applyBorder="1"/>
    <xf numFmtId="173" fontId="1" fillId="0" borderId="26" xfId="1" applyNumberFormat="1" applyFont="1" applyBorder="1"/>
    <xf numFmtId="173" fontId="45" fillId="43" borderId="26" xfId="1" applyNumberFormat="1" applyFont="1" applyFill="1" applyBorder="1" applyAlignment="1">
      <alignment horizontal="right"/>
    </xf>
    <xf numFmtId="173" fontId="1" fillId="43" borderId="2" xfId="1" applyNumberFormat="1" applyFont="1" applyFill="1" applyBorder="1"/>
    <xf numFmtId="0" fontId="50" fillId="0" borderId="28" xfId="1172" applyFont="1" applyBorder="1" applyAlignment="1">
      <alignment horizontal="justify" vertical="top" wrapText="1"/>
    </xf>
    <xf numFmtId="0" fontId="49" fillId="0" borderId="26" xfId="1172" applyFont="1" applyBorder="1" applyAlignment="1">
      <alignment horizontal="justify" vertical="top" wrapText="1"/>
    </xf>
    <xf numFmtId="0" fontId="49" fillId="0" borderId="26" xfId="1172" applyFont="1" applyFill="1" applyBorder="1"/>
    <xf numFmtId="187" fontId="50" fillId="45" borderId="2" xfId="1173" applyNumberFormat="1" applyFont="1" applyFill="1" applyBorder="1" applyAlignment="1" applyProtection="1">
      <alignment horizontal="right" vertical="center" wrapText="1"/>
    </xf>
    <xf numFmtId="0" fontId="54" fillId="0" borderId="26" xfId="1174" applyFont="1" applyBorder="1" applyAlignment="1">
      <alignment horizontal="center" vertical="center" wrapText="1"/>
    </xf>
    <xf numFmtId="0" fontId="55" fillId="0" borderId="26" xfId="1174" applyFont="1" applyBorder="1" applyAlignment="1">
      <alignment horizontal="center" vertical="center" wrapText="1"/>
    </xf>
    <xf numFmtId="0" fontId="45" fillId="45" borderId="26" xfId="1172" applyFont="1" applyFill="1" applyBorder="1" applyAlignment="1">
      <alignment horizontal="justify" vertical="top" wrapText="1"/>
    </xf>
    <xf numFmtId="3" fontId="52" fillId="48" borderId="17" xfId="0" applyNumberFormat="1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3" fontId="42" fillId="0" borderId="26" xfId="0" applyNumberFormat="1" applyFont="1" applyBorder="1" applyAlignment="1">
      <alignment horizontal="center" vertical="center"/>
    </xf>
    <xf numFmtId="3" fontId="42" fillId="0" borderId="2" xfId="0" applyNumberFormat="1" applyFont="1" applyBorder="1"/>
    <xf numFmtId="3" fontId="1" fillId="0" borderId="0" xfId="0" applyNumberFormat="1" applyFont="1"/>
    <xf numFmtId="0" fontId="42" fillId="0" borderId="38" xfId="0" applyFont="1" applyBorder="1" applyAlignment="1">
      <alignment horizontal="center" vertical="center"/>
    </xf>
    <xf numFmtId="3" fontId="50" fillId="0" borderId="26" xfId="1172" applyNumberFormat="1" applyFont="1" applyFill="1" applyBorder="1"/>
    <xf numFmtId="0" fontId="49" fillId="0" borderId="38" xfId="1172" applyFont="1" applyFill="1" applyBorder="1"/>
    <xf numFmtId="0" fontId="50" fillId="0" borderId="38" xfId="1172" applyFont="1" applyFill="1" applyBorder="1"/>
    <xf numFmtId="0" fontId="52" fillId="48" borderId="39" xfId="0" applyFont="1" applyFill="1" applyBorder="1" applyAlignment="1">
      <alignment horizontal="center" vertical="center" wrapText="1"/>
    </xf>
    <xf numFmtId="187" fontId="49" fillId="0" borderId="0" xfId="1172" applyNumberFormat="1" applyFont="1" applyFill="1" applyBorder="1"/>
    <xf numFmtId="3" fontId="49" fillId="45" borderId="38" xfId="1173" applyNumberFormat="1" applyFont="1" applyFill="1" applyBorder="1" applyAlignment="1" applyProtection="1">
      <alignment horizontal="right" vertical="center" wrapText="1"/>
    </xf>
    <xf numFmtId="3" fontId="50" fillId="0" borderId="38" xfId="1172" applyNumberFormat="1" applyFont="1" applyFill="1" applyBorder="1"/>
    <xf numFmtId="3" fontId="49" fillId="0" borderId="38" xfId="1172" applyNumberFormat="1" applyFont="1" applyFill="1" applyBorder="1"/>
    <xf numFmtId="173" fontId="0" fillId="43" borderId="2" xfId="1" applyNumberFormat="1" applyFont="1" applyFill="1" applyBorder="1" applyAlignment="1">
      <alignment horizontal="center"/>
    </xf>
    <xf numFmtId="173" fontId="0" fillId="0" borderId="0" xfId="0" applyNumberFormat="1"/>
    <xf numFmtId="3" fontId="42" fillId="0" borderId="38" xfId="0" applyNumberFormat="1" applyFont="1" applyBorder="1" applyAlignment="1">
      <alignment horizontal="center" vertical="center"/>
    </xf>
    <xf numFmtId="3" fontId="44" fillId="45" borderId="38" xfId="1173" applyNumberFormat="1" applyFont="1" applyFill="1" applyBorder="1" applyAlignment="1" applyProtection="1">
      <alignment horizontal="right"/>
    </xf>
    <xf numFmtId="173" fontId="0" fillId="0" borderId="38" xfId="1" applyNumberFormat="1" applyFont="1" applyBorder="1" applyAlignment="1">
      <alignment horizontal="center"/>
    </xf>
    <xf numFmtId="3" fontId="52" fillId="48" borderId="39" xfId="0" applyNumberFormat="1" applyFont="1" applyFill="1" applyBorder="1" applyAlignment="1">
      <alignment horizontal="center" vertical="center" wrapText="1"/>
    </xf>
    <xf numFmtId="186" fontId="45" fillId="45" borderId="38" xfId="1173" applyNumberFormat="1" applyFont="1" applyFill="1" applyBorder="1" applyAlignment="1" applyProtection="1">
      <alignment horizontal="right"/>
    </xf>
    <xf numFmtId="187" fontId="49" fillId="0" borderId="2" xfId="1172" applyNumberFormat="1" applyFont="1" applyFill="1" applyBorder="1"/>
    <xf numFmtId="186" fontId="44" fillId="45" borderId="38" xfId="1173" applyNumberFormat="1" applyFont="1" applyFill="1" applyBorder="1" applyAlignment="1" applyProtection="1">
      <alignment horizontal="right"/>
    </xf>
    <xf numFmtId="173" fontId="0" fillId="0" borderId="26" xfId="0" applyNumberFormat="1" applyBorder="1"/>
    <xf numFmtId="0" fontId="0" fillId="0" borderId="0" xfId="0"/>
    <xf numFmtId="0" fontId="52" fillId="48" borderId="27" xfId="0" applyFont="1" applyFill="1" applyBorder="1" applyAlignment="1">
      <alignment horizontal="center" vertical="center" wrapText="1"/>
    </xf>
    <xf numFmtId="0" fontId="52" fillId="48" borderId="29" xfId="0" applyFont="1" applyFill="1" applyBorder="1" applyAlignment="1">
      <alignment horizontal="center" vertical="center" wrapText="1"/>
    </xf>
    <xf numFmtId="0" fontId="52" fillId="48" borderId="17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52" fillId="48" borderId="26" xfId="0" applyFont="1" applyFill="1" applyBorder="1" applyAlignment="1">
      <alignment horizontal="center"/>
    </xf>
    <xf numFmtId="0" fontId="42" fillId="0" borderId="26" xfId="0" applyFont="1" applyBorder="1" applyAlignment="1">
      <alignment horizontal="center" vertical="center"/>
    </xf>
    <xf numFmtId="0" fontId="43" fillId="0" borderId="18" xfId="0" applyFont="1" applyBorder="1" applyAlignment="1">
      <alignment horizontal="right"/>
    </xf>
    <xf numFmtId="0" fontId="43" fillId="0" borderId="17" xfId="0" applyFont="1" applyBorder="1" applyAlignment="1">
      <alignment horizontal="right"/>
    </xf>
    <xf numFmtId="0" fontId="44" fillId="43" borderId="16" xfId="0" applyFont="1" applyFill="1" applyBorder="1" applyAlignment="1">
      <alignment horizontal="justify" vertical="top" wrapText="1"/>
    </xf>
    <xf numFmtId="0" fontId="44" fillId="43" borderId="17" xfId="0" applyFont="1" applyFill="1" applyBorder="1" applyAlignment="1">
      <alignment horizontal="justify" vertical="top" wrapText="1"/>
    </xf>
    <xf numFmtId="0" fontId="42" fillId="0" borderId="20" xfId="0" applyFont="1" applyBorder="1" applyAlignment="1">
      <alignment horizontal="right" vertical="center"/>
    </xf>
    <xf numFmtId="0" fontId="54" fillId="0" borderId="24" xfId="1174" applyFont="1" applyBorder="1" applyAlignment="1">
      <alignment horizontal="center" vertical="center" wrapText="1"/>
    </xf>
    <xf numFmtId="0" fontId="54" fillId="0" borderId="40" xfId="1174" applyFont="1" applyBorder="1" applyAlignment="1">
      <alignment horizontal="center" vertical="center" wrapText="1"/>
    </xf>
    <xf numFmtId="3" fontId="42" fillId="0" borderId="26" xfId="0" applyNumberFormat="1" applyFont="1" applyBorder="1" applyAlignment="1">
      <alignment horizontal="center" vertical="center" wrapText="1"/>
    </xf>
    <xf numFmtId="0" fontId="23" fillId="0" borderId="26" xfId="1175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2" fillId="0" borderId="20" xfId="0" applyFont="1" applyBorder="1" applyAlignment="1">
      <alignment horizontal="right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218">
    <cellStyle name="# Assumptions" xfId="149" xr:uid="{00000000-0005-0000-0000-000000000000}"/>
    <cellStyle name="# Historical" xfId="150" xr:uid="{00000000-0005-0000-0000-000001000000}"/>
    <cellStyle name="% Assumption" xfId="151" xr:uid="{00000000-0005-0000-0000-000002000000}"/>
    <cellStyle name="% Historical" xfId="152" xr:uid="{00000000-0005-0000-0000-000003000000}"/>
    <cellStyle name="20% - Accent1 10" xfId="153" xr:uid="{00000000-0005-0000-0000-000004000000}"/>
    <cellStyle name="20% - Accent1 11" xfId="154" xr:uid="{00000000-0005-0000-0000-000005000000}"/>
    <cellStyle name="20% - Accent1 12" xfId="155" xr:uid="{00000000-0005-0000-0000-000006000000}"/>
    <cellStyle name="20% - Accent1 13" xfId="156" xr:uid="{00000000-0005-0000-0000-000007000000}"/>
    <cellStyle name="20% - Accent1 14" xfId="157" xr:uid="{00000000-0005-0000-0000-000008000000}"/>
    <cellStyle name="20% - Accent1 15" xfId="158" xr:uid="{00000000-0005-0000-0000-000009000000}"/>
    <cellStyle name="20% - Accent1 16" xfId="159" xr:uid="{00000000-0005-0000-0000-00000A000000}"/>
    <cellStyle name="20% - Accent1 17" xfId="160" xr:uid="{00000000-0005-0000-0000-00000B000000}"/>
    <cellStyle name="20% - Accent1 18" xfId="161" xr:uid="{00000000-0005-0000-0000-00000C000000}"/>
    <cellStyle name="20% - Accent1 19" xfId="162" xr:uid="{00000000-0005-0000-0000-00000D000000}"/>
    <cellStyle name="20% - Accent1 2" xfId="163" xr:uid="{00000000-0005-0000-0000-00000E000000}"/>
    <cellStyle name="20% - Accent1 20" xfId="5" xr:uid="{00000000-0005-0000-0000-00000F000000}"/>
    <cellStyle name="20% - Accent1 3" xfId="164" xr:uid="{00000000-0005-0000-0000-000010000000}"/>
    <cellStyle name="20% - Accent1 4" xfId="165" xr:uid="{00000000-0005-0000-0000-000011000000}"/>
    <cellStyle name="20% - Accent1 5" xfId="166" xr:uid="{00000000-0005-0000-0000-000012000000}"/>
    <cellStyle name="20% - Accent1 6" xfId="167" xr:uid="{00000000-0005-0000-0000-000013000000}"/>
    <cellStyle name="20% - Accent1 7" xfId="168" xr:uid="{00000000-0005-0000-0000-000014000000}"/>
    <cellStyle name="20% - Accent1 8" xfId="169" xr:uid="{00000000-0005-0000-0000-000015000000}"/>
    <cellStyle name="20% - Accent1 9" xfId="170" xr:uid="{00000000-0005-0000-0000-000016000000}"/>
    <cellStyle name="20% - Accent2 10" xfId="171" xr:uid="{00000000-0005-0000-0000-000017000000}"/>
    <cellStyle name="20% - Accent2 11" xfId="172" xr:uid="{00000000-0005-0000-0000-000018000000}"/>
    <cellStyle name="20% - Accent2 12" xfId="173" xr:uid="{00000000-0005-0000-0000-000019000000}"/>
    <cellStyle name="20% - Accent2 13" xfId="174" xr:uid="{00000000-0005-0000-0000-00001A000000}"/>
    <cellStyle name="20% - Accent2 14" xfId="175" xr:uid="{00000000-0005-0000-0000-00001B000000}"/>
    <cellStyle name="20% - Accent2 15" xfId="176" xr:uid="{00000000-0005-0000-0000-00001C000000}"/>
    <cellStyle name="20% - Accent2 16" xfId="177" xr:uid="{00000000-0005-0000-0000-00001D000000}"/>
    <cellStyle name="20% - Accent2 17" xfId="178" xr:uid="{00000000-0005-0000-0000-00001E000000}"/>
    <cellStyle name="20% - Accent2 18" xfId="179" xr:uid="{00000000-0005-0000-0000-00001F000000}"/>
    <cellStyle name="20% - Accent2 19" xfId="180" xr:uid="{00000000-0005-0000-0000-000020000000}"/>
    <cellStyle name="20% - Accent2 2" xfId="181" xr:uid="{00000000-0005-0000-0000-000021000000}"/>
    <cellStyle name="20% - Accent2 20" xfId="6" xr:uid="{00000000-0005-0000-0000-000022000000}"/>
    <cellStyle name="20% - Accent2 3" xfId="182" xr:uid="{00000000-0005-0000-0000-000023000000}"/>
    <cellStyle name="20% - Accent2 4" xfId="183" xr:uid="{00000000-0005-0000-0000-000024000000}"/>
    <cellStyle name="20% - Accent2 5" xfId="184" xr:uid="{00000000-0005-0000-0000-000025000000}"/>
    <cellStyle name="20% - Accent2 6" xfId="185" xr:uid="{00000000-0005-0000-0000-000026000000}"/>
    <cellStyle name="20% - Accent2 7" xfId="186" xr:uid="{00000000-0005-0000-0000-000027000000}"/>
    <cellStyle name="20% - Accent2 8" xfId="187" xr:uid="{00000000-0005-0000-0000-000028000000}"/>
    <cellStyle name="20% - Accent2 9" xfId="188" xr:uid="{00000000-0005-0000-0000-000029000000}"/>
    <cellStyle name="20% - Accent3 10" xfId="189" xr:uid="{00000000-0005-0000-0000-00002A000000}"/>
    <cellStyle name="20% - Accent3 11" xfId="190" xr:uid="{00000000-0005-0000-0000-00002B000000}"/>
    <cellStyle name="20% - Accent3 12" xfId="191" xr:uid="{00000000-0005-0000-0000-00002C000000}"/>
    <cellStyle name="20% - Accent3 13" xfId="192" xr:uid="{00000000-0005-0000-0000-00002D000000}"/>
    <cellStyle name="20% - Accent3 14" xfId="193" xr:uid="{00000000-0005-0000-0000-00002E000000}"/>
    <cellStyle name="20% - Accent3 15" xfId="194" xr:uid="{00000000-0005-0000-0000-00002F000000}"/>
    <cellStyle name="20% - Accent3 16" xfId="195" xr:uid="{00000000-0005-0000-0000-000030000000}"/>
    <cellStyle name="20% - Accent3 17" xfId="196" xr:uid="{00000000-0005-0000-0000-000031000000}"/>
    <cellStyle name="20% - Accent3 18" xfId="197" xr:uid="{00000000-0005-0000-0000-000032000000}"/>
    <cellStyle name="20% - Accent3 19" xfId="198" xr:uid="{00000000-0005-0000-0000-000033000000}"/>
    <cellStyle name="20% - Accent3 2" xfId="199" xr:uid="{00000000-0005-0000-0000-000034000000}"/>
    <cellStyle name="20% - Accent3 20" xfId="7" xr:uid="{00000000-0005-0000-0000-000035000000}"/>
    <cellStyle name="20% - Accent3 3" xfId="200" xr:uid="{00000000-0005-0000-0000-000036000000}"/>
    <cellStyle name="20% - Accent3 4" xfId="201" xr:uid="{00000000-0005-0000-0000-000037000000}"/>
    <cellStyle name="20% - Accent3 5" xfId="202" xr:uid="{00000000-0005-0000-0000-000038000000}"/>
    <cellStyle name="20% - Accent3 6" xfId="203" xr:uid="{00000000-0005-0000-0000-000039000000}"/>
    <cellStyle name="20% - Accent3 7" xfId="204" xr:uid="{00000000-0005-0000-0000-00003A000000}"/>
    <cellStyle name="20% - Accent3 8" xfId="205" xr:uid="{00000000-0005-0000-0000-00003B000000}"/>
    <cellStyle name="20% - Accent3 9" xfId="206" xr:uid="{00000000-0005-0000-0000-00003C000000}"/>
    <cellStyle name="20% - Accent4 10" xfId="207" xr:uid="{00000000-0005-0000-0000-00003D000000}"/>
    <cellStyle name="20% - Accent4 11" xfId="208" xr:uid="{00000000-0005-0000-0000-00003E000000}"/>
    <cellStyle name="20% - Accent4 12" xfId="209" xr:uid="{00000000-0005-0000-0000-00003F000000}"/>
    <cellStyle name="20% - Accent4 13" xfId="210" xr:uid="{00000000-0005-0000-0000-000040000000}"/>
    <cellStyle name="20% - Accent4 14" xfId="211" xr:uid="{00000000-0005-0000-0000-000041000000}"/>
    <cellStyle name="20% - Accent4 15" xfId="212" xr:uid="{00000000-0005-0000-0000-000042000000}"/>
    <cellStyle name="20% - Accent4 16" xfId="213" xr:uid="{00000000-0005-0000-0000-000043000000}"/>
    <cellStyle name="20% - Accent4 17" xfId="214" xr:uid="{00000000-0005-0000-0000-000044000000}"/>
    <cellStyle name="20% - Accent4 18" xfId="215" xr:uid="{00000000-0005-0000-0000-000045000000}"/>
    <cellStyle name="20% - Accent4 19" xfId="216" xr:uid="{00000000-0005-0000-0000-000046000000}"/>
    <cellStyle name="20% - Accent4 2" xfId="217" xr:uid="{00000000-0005-0000-0000-000047000000}"/>
    <cellStyle name="20% - Accent4 20" xfId="8" xr:uid="{00000000-0005-0000-0000-000048000000}"/>
    <cellStyle name="20% - Accent4 3" xfId="218" xr:uid="{00000000-0005-0000-0000-000049000000}"/>
    <cellStyle name="20% - Accent4 4" xfId="219" xr:uid="{00000000-0005-0000-0000-00004A000000}"/>
    <cellStyle name="20% - Accent4 5" xfId="220" xr:uid="{00000000-0005-0000-0000-00004B000000}"/>
    <cellStyle name="20% - Accent4 6" xfId="221" xr:uid="{00000000-0005-0000-0000-00004C000000}"/>
    <cellStyle name="20% - Accent4 7" xfId="222" xr:uid="{00000000-0005-0000-0000-00004D000000}"/>
    <cellStyle name="20% - Accent4 8" xfId="223" xr:uid="{00000000-0005-0000-0000-00004E000000}"/>
    <cellStyle name="20% - Accent4 9" xfId="224" xr:uid="{00000000-0005-0000-0000-00004F000000}"/>
    <cellStyle name="20% - Accent5 10" xfId="225" xr:uid="{00000000-0005-0000-0000-000050000000}"/>
    <cellStyle name="20% - Accent5 11" xfId="226" xr:uid="{00000000-0005-0000-0000-000051000000}"/>
    <cellStyle name="20% - Accent5 12" xfId="227" xr:uid="{00000000-0005-0000-0000-000052000000}"/>
    <cellStyle name="20% - Accent5 13" xfId="228" xr:uid="{00000000-0005-0000-0000-000053000000}"/>
    <cellStyle name="20% - Accent5 14" xfId="229" xr:uid="{00000000-0005-0000-0000-000054000000}"/>
    <cellStyle name="20% - Accent5 15" xfId="230" xr:uid="{00000000-0005-0000-0000-000055000000}"/>
    <cellStyle name="20% - Accent5 16" xfId="231" xr:uid="{00000000-0005-0000-0000-000056000000}"/>
    <cellStyle name="20% - Accent5 17" xfId="232" xr:uid="{00000000-0005-0000-0000-000057000000}"/>
    <cellStyle name="20% - Accent5 18" xfId="233" xr:uid="{00000000-0005-0000-0000-000058000000}"/>
    <cellStyle name="20% - Accent5 19" xfId="234" xr:uid="{00000000-0005-0000-0000-000059000000}"/>
    <cellStyle name="20% - Accent5 2" xfId="235" xr:uid="{00000000-0005-0000-0000-00005A000000}"/>
    <cellStyle name="20% - Accent5 20" xfId="9" xr:uid="{00000000-0005-0000-0000-00005B000000}"/>
    <cellStyle name="20% - Accent5 3" xfId="236" xr:uid="{00000000-0005-0000-0000-00005C000000}"/>
    <cellStyle name="20% - Accent5 4" xfId="237" xr:uid="{00000000-0005-0000-0000-00005D000000}"/>
    <cellStyle name="20% - Accent5 5" xfId="238" xr:uid="{00000000-0005-0000-0000-00005E000000}"/>
    <cellStyle name="20% - Accent5 6" xfId="239" xr:uid="{00000000-0005-0000-0000-00005F000000}"/>
    <cellStyle name="20% - Accent5 7" xfId="240" xr:uid="{00000000-0005-0000-0000-000060000000}"/>
    <cellStyle name="20% - Accent5 8" xfId="241" xr:uid="{00000000-0005-0000-0000-000061000000}"/>
    <cellStyle name="20% - Accent5 9" xfId="242" xr:uid="{00000000-0005-0000-0000-000062000000}"/>
    <cellStyle name="20% - Accent6 10" xfId="243" xr:uid="{00000000-0005-0000-0000-000063000000}"/>
    <cellStyle name="20% - Accent6 11" xfId="244" xr:uid="{00000000-0005-0000-0000-000064000000}"/>
    <cellStyle name="20% - Accent6 12" xfId="245" xr:uid="{00000000-0005-0000-0000-000065000000}"/>
    <cellStyle name="20% - Accent6 13" xfId="246" xr:uid="{00000000-0005-0000-0000-000066000000}"/>
    <cellStyle name="20% - Accent6 14" xfId="247" xr:uid="{00000000-0005-0000-0000-000067000000}"/>
    <cellStyle name="20% - Accent6 15" xfId="248" xr:uid="{00000000-0005-0000-0000-000068000000}"/>
    <cellStyle name="20% - Accent6 16" xfId="249" xr:uid="{00000000-0005-0000-0000-000069000000}"/>
    <cellStyle name="20% - Accent6 17" xfId="250" xr:uid="{00000000-0005-0000-0000-00006A000000}"/>
    <cellStyle name="20% - Accent6 18" xfId="251" xr:uid="{00000000-0005-0000-0000-00006B000000}"/>
    <cellStyle name="20% - Accent6 19" xfId="252" xr:uid="{00000000-0005-0000-0000-00006C000000}"/>
    <cellStyle name="20% - Accent6 2" xfId="253" xr:uid="{00000000-0005-0000-0000-00006D000000}"/>
    <cellStyle name="20% - Accent6 20" xfId="10" xr:uid="{00000000-0005-0000-0000-00006E000000}"/>
    <cellStyle name="20% - Accent6 3" xfId="254" xr:uid="{00000000-0005-0000-0000-00006F000000}"/>
    <cellStyle name="20% - Accent6 4" xfId="255" xr:uid="{00000000-0005-0000-0000-000070000000}"/>
    <cellStyle name="20% - Accent6 5" xfId="256" xr:uid="{00000000-0005-0000-0000-000071000000}"/>
    <cellStyle name="20% - Accent6 6" xfId="257" xr:uid="{00000000-0005-0000-0000-000072000000}"/>
    <cellStyle name="20% - Accent6 7" xfId="258" xr:uid="{00000000-0005-0000-0000-000073000000}"/>
    <cellStyle name="20% - Accent6 8" xfId="259" xr:uid="{00000000-0005-0000-0000-000074000000}"/>
    <cellStyle name="20% - Accent6 9" xfId="260" xr:uid="{00000000-0005-0000-0000-000075000000}"/>
    <cellStyle name="20% - Colore 1" xfId="1195" builtinId="30" customBuiltin="1"/>
    <cellStyle name="20% - Colore 1 2" xfId="11" xr:uid="{00000000-0005-0000-0000-000076000000}"/>
    <cellStyle name="20% - Colore 2" xfId="1199" builtinId="34" customBuiltin="1"/>
    <cellStyle name="20% - Colore 2 2" xfId="12" xr:uid="{00000000-0005-0000-0000-000077000000}"/>
    <cellStyle name="20% - Colore 3" xfId="1203" builtinId="38" customBuiltin="1"/>
    <cellStyle name="20% - Colore 3 2" xfId="13" xr:uid="{00000000-0005-0000-0000-000078000000}"/>
    <cellStyle name="20% - Colore 4" xfId="1207" builtinId="42" customBuiltin="1"/>
    <cellStyle name="20% - Colore 4 2" xfId="14" xr:uid="{00000000-0005-0000-0000-000079000000}"/>
    <cellStyle name="20% - Colore 5" xfId="1211" builtinId="46" customBuiltin="1"/>
    <cellStyle name="20% - Colore 6" xfId="1215" builtinId="50" customBuiltin="1"/>
    <cellStyle name="40% - Accent1 10" xfId="261" xr:uid="{00000000-0005-0000-0000-00007A000000}"/>
    <cellStyle name="40% - Accent1 11" xfId="262" xr:uid="{00000000-0005-0000-0000-00007B000000}"/>
    <cellStyle name="40% - Accent1 12" xfId="263" xr:uid="{00000000-0005-0000-0000-00007C000000}"/>
    <cellStyle name="40% - Accent1 13" xfId="264" xr:uid="{00000000-0005-0000-0000-00007D000000}"/>
    <cellStyle name="40% - Accent1 14" xfId="265" xr:uid="{00000000-0005-0000-0000-00007E000000}"/>
    <cellStyle name="40% - Accent1 15" xfId="266" xr:uid="{00000000-0005-0000-0000-00007F000000}"/>
    <cellStyle name="40% - Accent1 16" xfId="267" xr:uid="{00000000-0005-0000-0000-000080000000}"/>
    <cellStyle name="40% - Accent1 17" xfId="268" xr:uid="{00000000-0005-0000-0000-000081000000}"/>
    <cellStyle name="40% - Accent1 18" xfId="269" xr:uid="{00000000-0005-0000-0000-000082000000}"/>
    <cellStyle name="40% - Accent1 19" xfId="270" xr:uid="{00000000-0005-0000-0000-000083000000}"/>
    <cellStyle name="40% - Accent1 2" xfId="271" xr:uid="{00000000-0005-0000-0000-000084000000}"/>
    <cellStyle name="40% - Accent1 20" xfId="15" xr:uid="{00000000-0005-0000-0000-000085000000}"/>
    <cellStyle name="40% - Accent1 3" xfId="272" xr:uid="{00000000-0005-0000-0000-000086000000}"/>
    <cellStyle name="40% - Accent1 4" xfId="273" xr:uid="{00000000-0005-0000-0000-000087000000}"/>
    <cellStyle name="40% - Accent1 5" xfId="274" xr:uid="{00000000-0005-0000-0000-000088000000}"/>
    <cellStyle name="40% - Accent1 6" xfId="275" xr:uid="{00000000-0005-0000-0000-000089000000}"/>
    <cellStyle name="40% - Accent1 7" xfId="276" xr:uid="{00000000-0005-0000-0000-00008A000000}"/>
    <cellStyle name="40% - Accent1 8" xfId="277" xr:uid="{00000000-0005-0000-0000-00008B000000}"/>
    <cellStyle name="40% - Accent1 9" xfId="278" xr:uid="{00000000-0005-0000-0000-00008C000000}"/>
    <cellStyle name="40% - Accent2 10" xfId="279" xr:uid="{00000000-0005-0000-0000-00008D000000}"/>
    <cellStyle name="40% - Accent2 11" xfId="280" xr:uid="{00000000-0005-0000-0000-00008E000000}"/>
    <cellStyle name="40% - Accent2 12" xfId="281" xr:uid="{00000000-0005-0000-0000-00008F000000}"/>
    <cellStyle name="40% - Accent2 13" xfId="282" xr:uid="{00000000-0005-0000-0000-000090000000}"/>
    <cellStyle name="40% - Accent2 14" xfId="283" xr:uid="{00000000-0005-0000-0000-000091000000}"/>
    <cellStyle name="40% - Accent2 15" xfId="284" xr:uid="{00000000-0005-0000-0000-000092000000}"/>
    <cellStyle name="40% - Accent2 16" xfId="285" xr:uid="{00000000-0005-0000-0000-000093000000}"/>
    <cellStyle name="40% - Accent2 17" xfId="286" xr:uid="{00000000-0005-0000-0000-000094000000}"/>
    <cellStyle name="40% - Accent2 18" xfId="287" xr:uid="{00000000-0005-0000-0000-000095000000}"/>
    <cellStyle name="40% - Accent2 19" xfId="288" xr:uid="{00000000-0005-0000-0000-000096000000}"/>
    <cellStyle name="40% - Accent2 2" xfId="289" xr:uid="{00000000-0005-0000-0000-000097000000}"/>
    <cellStyle name="40% - Accent2 20" xfId="16" xr:uid="{00000000-0005-0000-0000-000098000000}"/>
    <cellStyle name="40% - Accent2 3" xfId="290" xr:uid="{00000000-0005-0000-0000-000099000000}"/>
    <cellStyle name="40% - Accent2 4" xfId="291" xr:uid="{00000000-0005-0000-0000-00009A000000}"/>
    <cellStyle name="40% - Accent2 5" xfId="292" xr:uid="{00000000-0005-0000-0000-00009B000000}"/>
    <cellStyle name="40% - Accent2 6" xfId="293" xr:uid="{00000000-0005-0000-0000-00009C000000}"/>
    <cellStyle name="40% - Accent2 7" xfId="294" xr:uid="{00000000-0005-0000-0000-00009D000000}"/>
    <cellStyle name="40% - Accent2 8" xfId="295" xr:uid="{00000000-0005-0000-0000-00009E000000}"/>
    <cellStyle name="40% - Accent2 9" xfId="296" xr:uid="{00000000-0005-0000-0000-00009F000000}"/>
    <cellStyle name="40% - Accent3 10" xfId="297" xr:uid="{00000000-0005-0000-0000-0000A0000000}"/>
    <cellStyle name="40% - Accent3 11" xfId="298" xr:uid="{00000000-0005-0000-0000-0000A1000000}"/>
    <cellStyle name="40% - Accent3 12" xfId="299" xr:uid="{00000000-0005-0000-0000-0000A2000000}"/>
    <cellStyle name="40% - Accent3 13" xfId="300" xr:uid="{00000000-0005-0000-0000-0000A3000000}"/>
    <cellStyle name="40% - Accent3 14" xfId="301" xr:uid="{00000000-0005-0000-0000-0000A4000000}"/>
    <cellStyle name="40% - Accent3 15" xfId="302" xr:uid="{00000000-0005-0000-0000-0000A5000000}"/>
    <cellStyle name="40% - Accent3 16" xfId="303" xr:uid="{00000000-0005-0000-0000-0000A6000000}"/>
    <cellStyle name="40% - Accent3 17" xfId="304" xr:uid="{00000000-0005-0000-0000-0000A7000000}"/>
    <cellStyle name="40% - Accent3 18" xfId="305" xr:uid="{00000000-0005-0000-0000-0000A8000000}"/>
    <cellStyle name="40% - Accent3 19" xfId="306" xr:uid="{00000000-0005-0000-0000-0000A9000000}"/>
    <cellStyle name="40% - Accent3 2" xfId="307" xr:uid="{00000000-0005-0000-0000-0000AA000000}"/>
    <cellStyle name="40% - Accent3 20" xfId="17" xr:uid="{00000000-0005-0000-0000-0000AB000000}"/>
    <cellStyle name="40% - Accent3 3" xfId="308" xr:uid="{00000000-0005-0000-0000-0000AC000000}"/>
    <cellStyle name="40% - Accent3 4" xfId="309" xr:uid="{00000000-0005-0000-0000-0000AD000000}"/>
    <cellStyle name="40% - Accent3 5" xfId="310" xr:uid="{00000000-0005-0000-0000-0000AE000000}"/>
    <cellStyle name="40% - Accent3 6" xfId="311" xr:uid="{00000000-0005-0000-0000-0000AF000000}"/>
    <cellStyle name="40% - Accent3 7" xfId="312" xr:uid="{00000000-0005-0000-0000-0000B0000000}"/>
    <cellStyle name="40% - Accent3 8" xfId="313" xr:uid="{00000000-0005-0000-0000-0000B1000000}"/>
    <cellStyle name="40% - Accent3 9" xfId="314" xr:uid="{00000000-0005-0000-0000-0000B2000000}"/>
    <cellStyle name="40% - Accent4 10" xfId="315" xr:uid="{00000000-0005-0000-0000-0000B3000000}"/>
    <cellStyle name="40% - Accent4 11" xfId="316" xr:uid="{00000000-0005-0000-0000-0000B4000000}"/>
    <cellStyle name="40% - Accent4 12" xfId="317" xr:uid="{00000000-0005-0000-0000-0000B5000000}"/>
    <cellStyle name="40% - Accent4 13" xfId="318" xr:uid="{00000000-0005-0000-0000-0000B6000000}"/>
    <cellStyle name="40% - Accent4 14" xfId="319" xr:uid="{00000000-0005-0000-0000-0000B7000000}"/>
    <cellStyle name="40% - Accent4 15" xfId="320" xr:uid="{00000000-0005-0000-0000-0000B8000000}"/>
    <cellStyle name="40% - Accent4 16" xfId="321" xr:uid="{00000000-0005-0000-0000-0000B9000000}"/>
    <cellStyle name="40% - Accent4 17" xfId="322" xr:uid="{00000000-0005-0000-0000-0000BA000000}"/>
    <cellStyle name="40% - Accent4 18" xfId="323" xr:uid="{00000000-0005-0000-0000-0000BB000000}"/>
    <cellStyle name="40% - Accent4 19" xfId="324" xr:uid="{00000000-0005-0000-0000-0000BC000000}"/>
    <cellStyle name="40% - Accent4 2" xfId="325" xr:uid="{00000000-0005-0000-0000-0000BD000000}"/>
    <cellStyle name="40% - Accent4 20" xfId="18" xr:uid="{00000000-0005-0000-0000-0000BE000000}"/>
    <cellStyle name="40% - Accent4 3" xfId="326" xr:uid="{00000000-0005-0000-0000-0000BF000000}"/>
    <cellStyle name="40% - Accent4 4" xfId="327" xr:uid="{00000000-0005-0000-0000-0000C0000000}"/>
    <cellStyle name="40% - Accent4 5" xfId="328" xr:uid="{00000000-0005-0000-0000-0000C1000000}"/>
    <cellStyle name="40% - Accent4 6" xfId="329" xr:uid="{00000000-0005-0000-0000-0000C2000000}"/>
    <cellStyle name="40% - Accent4 7" xfId="330" xr:uid="{00000000-0005-0000-0000-0000C3000000}"/>
    <cellStyle name="40% - Accent4 8" xfId="331" xr:uid="{00000000-0005-0000-0000-0000C4000000}"/>
    <cellStyle name="40% - Accent4 9" xfId="332" xr:uid="{00000000-0005-0000-0000-0000C5000000}"/>
    <cellStyle name="40% - Accent5 10" xfId="333" xr:uid="{00000000-0005-0000-0000-0000C6000000}"/>
    <cellStyle name="40% - Accent5 11" xfId="334" xr:uid="{00000000-0005-0000-0000-0000C7000000}"/>
    <cellStyle name="40% - Accent5 12" xfId="335" xr:uid="{00000000-0005-0000-0000-0000C8000000}"/>
    <cellStyle name="40% - Accent5 13" xfId="336" xr:uid="{00000000-0005-0000-0000-0000C9000000}"/>
    <cellStyle name="40% - Accent5 14" xfId="337" xr:uid="{00000000-0005-0000-0000-0000CA000000}"/>
    <cellStyle name="40% - Accent5 15" xfId="338" xr:uid="{00000000-0005-0000-0000-0000CB000000}"/>
    <cellStyle name="40% - Accent5 16" xfId="339" xr:uid="{00000000-0005-0000-0000-0000CC000000}"/>
    <cellStyle name="40% - Accent5 17" xfId="340" xr:uid="{00000000-0005-0000-0000-0000CD000000}"/>
    <cellStyle name="40% - Accent5 18" xfId="341" xr:uid="{00000000-0005-0000-0000-0000CE000000}"/>
    <cellStyle name="40% - Accent5 19" xfId="342" xr:uid="{00000000-0005-0000-0000-0000CF000000}"/>
    <cellStyle name="40% - Accent5 2" xfId="343" xr:uid="{00000000-0005-0000-0000-0000D0000000}"/>
    <cellStyle name="40% - Accent5 20" xfId="19" xr:uid="{00000000-0005-0000-0000-0000D1000000}"/>
    <cellStyle name="40% - Accent5 3" xfId="344" xr:uid="{00000000-0005-0000-0000-0000D2000000}"/>
    <cellStyle name="40% - Accent5 4" xfId="345" xr:uid="{00000000-0005-0000-0000-0000D3000000}"/>
    <cellStyle name="40% - Accent5 5" xfId="346" xr:uid="{00000000-0005-0000-0000-0000D4000000}"/>
    <cellStyle name="40% - Accent5 6" xfId="347" xr:uid="{00000000-0005-0000-0000-0000D5000000}"/>
    <cellStyle name="40% - Accent5 7" xfId="348" xr:uid="{00000000-0005-0000-0000-0000D6000000}"/>
    <cellStyle name="40% - Accent5 8" xfId="349" xr:uid="{00000000-0005-0000-0000-0000D7000000}"/>
    <cellStyle name="40% - Accent5 9" xfId="350" xr:uid="{00000000-0005-0000-0000-0000D8000000}"/>
    <cellStyle name="40% - Accent6 10" xfId="351" xr:uid="{00000000-0005-0000-0000-0000D9000000}"/>
    <cellStyle name="40% - Accent6 11" xfId="352" xr:uid="{00000000-0005-0000-0000-0000DA000000}"/>
    <cellStyle name="40% - Accent6 12" xfId="353" xr:uid="{00000000-0005-0000-0000-0000DB000000}"/>
    <cellStyle name="40% - Accent6 13" xfId="354" xr:uid="{00000000-0005-0000-0000-0000DC000000}"/>
    <cellStyle name="40% - Accent6 14" xfId="355" xr:uid="{00000000-0005-0000-0000-0000DD000000}"/>
    <cellStyle name="40% - Accent6 15" xfId="356" xr:uid="{00000000-0005-0000-0000-0000DE000000}"/>
    <cellStyle name="40% - Accent6 16" xfId="357" xr:uid="{00000000-0005-0000-0000-0000DF000000}"/>
    <cellStyle name="40% - Accent6 17" xfId="358" xr:uid="{00000000-0005-0000-0000-0000E0000000}"/>
    <cellStyle name="40% - Accent6 18" xfId="359" xr:uid="{00000000-0005-0000-0000-0000E1000000}"/>
    <cellStyle name="40% - Accent6 19" xfId="360" xr:uid="{00000000-0005-0000-0000-0000E2000000}"/>
    <cellStyle name="40% - Accent6 2" xfId="361" xr:uid="{00000000-0005-0000-0000-0000E3000000}"/>
    <cellStyle name="40% - Accent6 20" xfId="20" xr:uid="{00000000-0005-0000-0000-0000E4000000}"/>
    <cellStyle name="40% - Accent6 3" xfId="362" xr:uid="{00000000-0005-0000-0000-0000E5000000}"/>
    <cellStyle name="40% - Accent6 4" xfId="363" xr:uid="{00000000-0005-0000-0000-0000E6000000}"/>
    <cellStyle name="40% - Accent6 5" xfId="364" xr:uid="{00000000-0005-0000-0000-0000E7000000}"/>
    <cellStyle name="40% - Accent6 6" xfId="365" xr:uid="{00000000-0005-0000-0000-0000E8000000}"/>
    <cellStyle name="40% - Accent6 7" xfId="366" xr:uid="{00000000-0005-0000-0000-0000E9000000}"/>
    <cellStyle name="40% - Accent6 8" xfId="367" xr:uid="{00000000-0005-0000-0000-0000EA000000}"/>
    <cellStyle name="40% - Accent6 9" xfId="368" xr:uid="{00000000-0005-0000-0000-0000EB000000}"/>
    <cellStyle name="40% - Colore 1" xfId="1196" builtinId="31" customBuiltin="1"/>
    <cellStyle name="40% - Colore 2" xfId="1200" builtinId="35" customBuiltin="1"/>
    <cellStyle name="40% - Colore 3" xfId="1204" builtinId="39" customBuiltin="1"/>
    <cellStyle name="40% - Colore 3 2" xfId="21" xr:uid="{00000000-0005-0000-0000-0000EC000000}"/>
    <cellStyle name="40% - Colore 4" xfId="1208" builtinId="43" customBuiltin="1"/>
    <cellStyle name="40% - Colore 5" xfId="1212" builtinId="47" customBuiltin="1"/>
    <cellStyle name="40% - Colore 6" xfId="1216" builtinId="51" customBuiltin="1"/>
    <cellStyle name="60% - Accent1 10" xfId="369" xr:uid="{00000000-0005-0000-0000-0000ED000000}"/>
    <cellStyle name="60% - Accent1 11" xfId="370" xr:uid="{00000000-0005-0000-0000-0000EE000000}"/>
    <cellStyle name="60% - Accent1 12" xfId="371" xr:uid="{00000000-0005-0000-0000-0000EF000000}"/>
    <cellStyle name="60% - Accent1 13" xfId="372" xr:uid="{00000000-0005-0000-0000-0000F0000000}"/>
    <cellStyle name="60% - Accent1 14" xfId="373" xr:uid="{00000000-0005-0000-0000-0000F1000000}"/>
    <cellStyle name="60% - Accent1 15" xfId="374" xr:uid="{00000000-0005-0000-0000-0000F2000000}"/>
    <cellStyle name="60% - Accent1 16" xfId="375" xr:uid="{00000000-0005-0000-0000-0000F3000000}"/>
    <cellStyle name="60% - Accent1 17" xfId="376" xr:uid="{00000000-0005-0000-0000-0000F4000000}"/>
    <cellStyle name="60% - Accent1 18" xfId="377" xr:uid="{00000000-0005-0000-0000-0000F5000000}"/>
    <cellStyle name="60% - Accent1 19" xfId="378" xr:uid="{00000000-0005-0000-0000-0000F6000000}"/>
    <cellStyle name="60% - Accent1 2" xfId="379" xr:uid="{00000000-0005-0000-0000-0000F7000000}"/>
    <cellStyle name="60% - Accent1 20" xfId="22" xr:uid="{00000000-0005-0000-0000-0000F8000000}"/>
    <cellStyle name="60% - Accent1 3" xfId="380" xr:uid="{00000000-0005-0000-0000-0000F9000000}"/>
    <cellStyle name="60% - Accent1 4" xfId="381" xr:uid="{00000000-0005-0000-0000-0000FA000000}"/>
    <cellStyle name="60% - Accent1 5" xfId="382" xr:uid="{00000000-0005-0000-0000-0000FB000000}"/>
    <cellStyle name="60% - Accent1 6" xfId="383" xr:uid="{00000000-0005-0000-0000-0000FC000000}"/>
    <cellStyle name="60% - Accent1 7" xfId="384" xr:uid="{00000000-0005-0000-0000-0000FD000000}"/>
    <cellStyle name="60% - Accent1 8" xfId="385" xr:uid="{00000000-0005-0000-0000-0000FE000000}"/>
    <cellStyle name="60% - Accent1 9" xfId="386" xr:uid="{00000000-0005-0000-0000-0000FF000000}"/>
    <cellStyle name="60% - Accent2 10" xfId="387" xr:uid="{00000000-0005-0000-0000-000000010000}"/>
    <cellStyle name="60% - Accent2 11" xfId="388" xr:uid="{00000000-0005-0000-0000-000001010000}"/>
    <cellStyle name="60% - Accent2 12" xfId="389" xr:uid="{00000000-0005-0000-0000-000002010000}"/>
    <cellStyle name="60% - Accent2 13" xfId="390" xr:uid="{00000000-0005-0000-0000-000003010000}"/>
    <cellStyle name="60% - Accent2 14" xfId="391" xr:uid="{00000000-0005-0000-0000-000004010000}"/>
    <cellStyle name="60% - Accent2 15" xfId="392" xr:uid="{00000000-0005-0000-0000-000005010000}"/>
    <cellStyle name="60% - Accent2 16" xfId="393" xr:uid="{00000000-0005-0000-0000-000006010000}"/>
    <cellStyle name="60% - Accent2 17" xfId="394" xr:uid="{00000000-0005-0000-0000-000007010000}"/>
    <cellStyle name="60% - Accent2 18" xfId="395" xr:uid="{00000000-0005-0000-0000-000008010000}"/>
    <cellStyle name="60% - Accent2 19" xfId="396" xr:uid="{00000000-0005-0000-0000-000009010000}"/>
    <cellStyle name="60% - Accent2 2" xfId="397" xr:uid="{00000000-0005-0000-0000-00000A010000}"/>
    <cellStyle name="60% - Accent2 20" xfId="23" xr:uid="{00000000-0005-0000-0000-00000B010000}"/>
    <cellStyle name="60% - Accent2 3" xfId="398" xr:uid="{00000000-0005-0000-0000-00000C010000}"/>
    <cellStyle name="60% - Accent2 4" xfId="399" xr:uid="{00000000-0005-0000-0000-00000D010000}"/>
    <cellStyle name="60% - Accent2 5" xfId="400" xr:uid="{00000000-0005-0000-0000-00000E010000}"/>
    <cellStyle name="60% - Accent2 6" xfId="401" xr:uid="{00000000-0005-0000-0000-00000F010000}"/>
    <cellStyle name="60% - Accent2 7" xfId="402" xr:uid="{00000000-0005-0000-0000-000010010000}"/>
    <cellStyle name="60% - Accent2 8" xfId="403" xr:uid="{00000000-0005-0000-0000-000011010000}"/>
    <cellStyle name="60% - Accent2 9" xfId="404" xr:uid="{00000000-0005-0000-0000-000012010000}"/>
    <cellStyle name="60% - Accent3 10" xfId="405" xr:uid="{00000000-0005-0000-0000-000013010000}"/>
    <cellStyle name="60% - Accent3 11" xfId="406" xr:uid="{00000000-0005-0000-0000-000014010000}"/>
    <cellStyle name="60% - Accent3 12" xfId="407" xr:uid="{00000000-0005-0000-0000-000015010000}"/>
    <cellStyle name="60% - Accent3 13" xfId="408" xr:uid="{00000000-0005-0000-0000-000016010000}"/>
    <cellStyle name="60% - Accent3 14" xfId="409" xr:uid="{00000000-0005-0000-0000-000017010000}"/>
    <cellStyle name="60% - Accent3 15" xfId="410" xr:uid="{00000000-0005-0000-0000-000018010000}"/>
    <cellStyle name="60% - Accent3 16" xfId="411" xr:uid="{00000000-0005-0000-0000-000019010000}"/>
    <cellStyle name="60% - Accent3 17" xfId="412" xr:uid="{00000000-0005-0000-0000-00001A010000}"/>
    <cellStyle name="60% - Accent3 18" xfId="413" xr:uid="{00000000-0005-0000-0000-00001B010000}"/>
    <cellStyle name="60% - Accent3 19" xfId="414" xr:uid="{00000000-0005-0000-0000-00001C010000}"/>
    <cellStyle name="60% - Accent3 2" xfId="415" xr:uid="{00000000-0005-0000-0000-00001D010000}"/>
    <cellStyle name="60% - Accent3 20" xfId="24" xr:uid="{00000000-0005-0000-0000-00001E010000}"/>
    <cellStyle name="60% - Accent3 3" xfId="416" xr:uid="{00000000-0005-0000-0000-00001F010000}"/>
    <cellStyle name="60% - Accent3 4" xfId="417" xr:uid="{00000000-0005-0000-0000-000020010000}"/>
    <cellStyle name="60% - Accent3 5" xfId="418" xr:uid="{00000000-0005-0000-0000-000021010000}"/>
    <cellStyle name="60% - Accent3 6" xfId="419" xr:uid="{00000000-0005-0000-0000-000022010000}"/>
    <cellStyle name="60% - Accent3 7" xfId="420" xr:uid="{00000000-0005-0000-0000-000023010000}"/>
    <cellStyle name="60% - Accent3 8" xfId="421" xr:uid="{00000000-0005-0000-0000-000024010000}"/>
    <cellStyle name="60% - Accent3 9" xfId="422" xr:uid="{00000000-0005-0000-0000-000025010000}"/>
    <cellStyle name="60% - Accent4 10" xfId="423" xr:uid="{00000000-0005-0000-0000-000026010000}"/>
    <cellStyle name="60% - Accent4 11" xfId="424" xr:uid="{00000000-0005-0000-0000-000027010000}"/>
    <cellStyle name="60% - Accent4 12" xfId="425" xr:uid="{00000000-0005-0000-0000-000028010000}"/>
    <cellStyle name="60% - Accent4 13" xfId="426" xr:uid="{00000000-0005-0000-0000-000029010000}"/>
    <cellStyle name="60% - Accent4 14" xfId="427" xr:uid="{00000000-0005-0000-0000-00002A010000}"/>
    <cellStyle name="60% - Accent4 15" xfId="428" xr:uid="{00000000-0005-0000-0000-00002B010000}"/>
    <cellStyle name="60% - Accent4 16" xfId="429" xr:uid="{00000000-0005-0000-0000-00002C010000}"/>
    <cellStyle name="60% - Accent4 17" xfId="430" xr:uid="{00000000-0005-0000-0000-00002D010000}"/>
    <cellStyle name="60% - Accent4 18" xfId="431" xr:uid="{00000000-0005-0000-0000-00002E010000}"/>
    <cellStyle name="60% - Accent4 19" xfId="432" xr:uid="{00000000-0005-0000-0000-00002F010000}"/>
    <cellStyle name="60% - Accent4 2" xfId="433" xr:uid="{00000000-0005-0000-0000-000030010000}"/>
    <cellStyle name="60% - Accent4 20" xfId="25" xr:uid="{00000000-0005-0000-0000-000031010000}"/>
    <cellStyle name="60% - Accent4 3" xfId="434" xr:uid="{00000000-0005-0000-0000-000032010000}"/>
    <cellStyle name="60% - Accent4 4" xfId="435" xr:uid="{00000000-0005-0000-0000-000033010000}"/>
    <cellStyle name="60% - Accent4 5" xfId="436" xr:uid="{00000000-0005-0000-0000-000034010000}"/>
    <cellStyle name="60% - Accent4 6" xfId="437" xr:uid="{00000000-0005-0000-0000-000035010000}"/>
    <cellStyle name="60% - Accent4 7" xfId="438" xr:uid="{00000000-0005-0000-0000-000036010000}"/>
    <cellStyle name="60% - Accent4 8" xfId="439" xr:uid="{00000000-0005-0000-0000-000037010000}"/>
    <cellStyle name="60% - Accent4 9" xfId="440" xr:uid="{00000000-0005-0000-0000-000038010000}"/>
    <cellStyle name="60% - Accent5 10" xfId="441" xr:uid="{00000000-0005-0000-0000-000039010000}"/>
    <cellStyle name="60% - Accent5 11" xfId="442" xr:uid="{00000000-0005-0000-0000-00003A010000}"/>
    <cellStyle name="60% - Accent5 12" xfId="443" xr:uid="{00000000-0005-0000-0000-00003B010000}"/>
    <cellStyle name="60% - Accent5 13" xfId="444" xr:uid="{00000000-0005-0000-0000-00003C010000}"/>
    <cellStyle name="60% - Accent5 14" xfId="445" xr:uid="{00000000-0005-0000-0000-00003D010000}"/>
    <cellStyle name="60% - Accent5 15" xfId="446" xr:uid="{00000000-0005-0000-0000-00003E010000}"/>
    <cellStyle name="60% - Accent5 16" xfId="447" xr:uid="{00000000-0005-0000-0000-00003F010000}"/>
    <cellStyle name="60% - Accent5 17" xfId="448" xr:uid="{00000000-0005-0000-0000-000040010000}"/>
    <cellStyle name="60% - Accent5 18" xfId="449" xr:uid="{00000000-0005-0000-0000-000041010000}"/>
    <cellStyle name="60% - Accent5 19" xfId="450" xr:uid="{00000000-0005-0000-0000-000042010000}"/>
    <cellStyle name="60% - Accent5 2" xfId="451" xr:uid="{00000000-0005-0000-0000-000043010000}"/>
    <cellStyle name="60% - Accent5 20" xfId="26" xr:uid="{00000000-0005-0000-0000-000044010000}"/>
    <cellStyle name="60% - Accent5 3" xfId="452" xr:uid="{00000000-0005-0000-0000-000045010000}"/>
    <cellStyle name="60% - Accent5 4" xfId="453" xr:uid="{00000000-0005-0000-0000-000046010000}"/>
    <cellStyle name="60% - Accent5 5" xfId="454" xr:uid="{00000000-0005-0000-0000-000047010000}"/>
    <cellStyle name="60% - Accent5 6" xfId="455" xr:uid="{00000000-0005-0000-0000-000048010000}"/>
    <cellStyle name="60% - Accent5 7" xfId="456" xr:uid="{00000000-0005-0000-0000-000049010000}"/>
    <cellStyle name="60% - Accent5 8" xfId="457" xr:uid="{00000000-0005-0000-0000-00004A010000}"/>
    <cellStyle name="60% - Accent5 9" xfId="458" xr:uid="{00000000-0005-0000-0000-00004B010000}"/>
    <cellStyle name="60% - Accent6 10" xfId="459" xr:uid="{00000000-0005-0000-0000-00004C010000}"/>
    <cellStyle name="60% - Accent6 11" xfId="460" xr:uid="{00000000-0005-0000-0000-00004D010000}"/>
    <cellStyle name="60% - Accent6 12" xfId="461" xr:uid="{00000000-0005-0000-0000-00004E010000}"/>
    <cellStyle name="60% - Accent6 13" xfId="462" xr:uid="{00000000-0005-0000-0000-00004F010000}"/>
    <cellStyle name="60% - Accent6 14" xfId="463" xr:uid="{00000000-0005-0000-0000-000050010000}"/>
    <cellStyle name="60% - Accent6 15" xfId="464" xr:uid="{00000000-0005-0000-0000-000051010000}"/>
    <cellStyle name="60% - Accent6 16" xfId="465" xr:uid="{00000000-0005-0000-0000-000052010000}"/>
    <cellStyle name="60% - Accent6 17" xfId="466" xr:uid="{00000000-0005-0000-0000-000053010000}"/>
    <cellStyle name="60% - Accent6 18" xfId="467" xr:uid="{00000000-0005-0000-0000-000054010000}"/>
    <cellStyle name="60% - Accent6 19" xfId="468" xr:uid="{00000000-0005-0000-0000-000055010000}"/>
    <cellStyle name="60% - Accent6 2" xfId="469" xr:uid="{00000000-0005-0000-0000-000056010000}"/>
    <cellStyle name="60% - Accent6 20" xfId="27" xr:uid="{00000000-0005-0000-0000-000057010000}"/>
    <cellStyle name="60% - Accent6 3" xfId="470" xr:uid="{00000000-0005-0000-0000-000058010000}"/>
    <cellStyle name="60% - Accent6 4" xfId="471" xr:uid="{00000000-0005-0000-0000-000059010000}"/>
    <cellStyle name="60% - Accent6 5" xfId="472" xr:uid="{00000000-0005-0000-0000-00005A010000}"/>
    <cellStyle name="60% - Accent6 6" xfId="473" xr:uid="{00000000-0005-0000-0000-00005B010000}"/>
    <cellStyle name="60% - Accent6 7" xfId="474" xr:uid="{00000000-0005-0000-0000-00005C010000}"/>
    <cellStyle name="60% - Accent6 8" xfId="475" xr:uid="{00000000-0005-0000-0000-00005D010000}"/>
    <cellStyle name="60% - Accent6 9" xfId="476" xr:uid="{00000000-0005-0000-0000-00005E010000}"/>
    <cellStyle name="60% - Colore 1" xfId="1197" builtinId="32" customBuiltin="1"/>
    <cellStyle name="60% - Colore 2" xfId="1201" builtinId="36" customBuiltin="1"/>
    <cellStyle name="60% - Colore 2 2" xfId="477" xr:uid="{00000000-0005-0000-0000-00005F010000}"/>
    <cellStyle name="60% - Colore 3" xfId="1205" builtinId="40" customBuiltin="1"/>
    <cellStyle name="60% - Colore 3 2" xfId="28" xr:uid="{00000000-0005-0000-0000-000060010000}"/>
    <cellStyle name="60% - Colore 4" xfId="1209" builtinId="44" customBuiltin="1"/>
    <cellStyle name="60% - Colore 4 2" xfId="29" xr:uid="{00000000-0005-0000-0000-000061010000}"/>
    <cellStyle name="60% - Colore 5" xfId="1213" builtinId="48" customBuiltin="1"/>
    <cellStyle name="60% - Colore 6" xfId="1217" builtinId="52" customBuiltin="1"/>
    <cellStyle name="60% - Colore 6 2" xfId="30" xr:uid="{00000000-0005-0000-0000-000062010000}"/>
    <cellStyle name="Accent1 10" xfId="478" xr:uid="{00000000-0005-0000-0000-000063010000}"/>
    <cellStyle name="Accent1 11" xfId="479" xr:uid="{00000000-0005-0000-0000-000064010000}"/>
    <cellStyle name="Accent1 12" xfId="480" xr:uid="{00000000-0005-0000-0000-000065010000}"/>
    <cellStyle name="Accent1 13" xfId="481" xr:uid="{00000000-0005-0000-0000-000066010000}"/>
    <cellStyle name="Accent1 14" xfId="482" xr:uid="{00000000-0005-0000-0000-000067010000}"/>
    <cellStyle name="Accent1 15" xfId="483" xr:uid="{00000000-0005-0000-0000-000068010000}"/>
    <cellStyle name="Accent1 16" xfId="484" xr:uid="{00000000-0005-0000-0000-000069010000}"/>
    <cellStyle name="Accent1 17" xfId="485" xr:uid="{00000000-0005-0000-0000-00006A010000}"/>
    <cellStyle name="Accent1 18" xfId="486" xr:uid="{00000000-0005-0000-0000-00006B010000}"/>
    <cellStyle name="Accent1 19" xfId="487" xr:uid="{00000000-0005-0000-0000-00006C010000}"/>
    <cellStyle name="Accent1 2" xfId="488" xr:uid="{00000000-0005-0000-0000-00006D010000}"/>
    <cellStyle name="Accent1 20" xfId="31" xr:uid="{00000000-0005-0000-0000-00006E010000}"/>
    <cellStyle name="Accent1 3" xfId="489" xr:uid="{00000000-0005-0000-0000-00006F010000}"/>
    <cellStyle name="Accent1 4" xfId="490" xr:uid="{00000000-0005-0000-0000-000070010000}"/>
    <cellStyle name="Accent1 5" xfId="491" xr:uid="{00000000-0005-0000-0000-000071010000}"/>
    <cellStyle name="Accent1 6" xfId="492" xr:uid="{00000000-0005-0000-0000-000072010000}"/>
    <cellStyle name="Accent1 7" xfId="493" xr:uid="{00000000-0005-0000-0000-000073010000}"/>
    <cellStyle name="Accent1 8" xfId="494" xr:uid="{00000000-0005-0000-0000-000074010000}"/>
    <cellStyle name="Accent1 9" xfId="495" xr:uid="{00000000-0005-0000-0000-000075010000}"/>
    <cellStyle name="Accent2 10" xfId="496" xr:uid="{00000000-0005-0000-0000-000076010000}"/>
    <cellStyle name="Accent2 11" xfId="497" xr:uid="{00000000-0005-0000-0000-000077010000}"/>
    <cellStyle name="Accent2 12" xfId="498" xr:uid="{00000000-0005-0000-0000-000078010000}"/>
    <cellStyle name="Accent2 13" xfId="499" xr:uid="{00000000-0005-0000-0000-000079010000}"/>
    <cellStyle name="Accent2 14" xfId="500" xr:uid="{00000000-0005-0000-0000-00007A010000}"/>
    <cellStyle name="Accent2 15" xfId="501" xr:uid="{00000000-0005-0000-0000-00007B010000}"/>
    <cellStyle name="Accent2 16" xfId="502" xr:uid="{00000000-0005-0000-0000-00007C010000}"/>
    <cellStyle name="Accent2 17" xfId="503" xr:uid="{00000000-0005-0000-0000-00007D010000}"/>
    <cellStyle name="Accent2 18" xfId="504" xr:uid="{00000000-0005-0000-0000-00007E010000}"/>
    <cellStyle name="Accent2 19" xfId="505" xr:uid="{00000000-0005-0000-0000-00007F010000}"/>
    <cellStyle name="Accent2 2" xfId="506" xr:uid="{00000000-0005-0000-0000-000080010000}"/>
    <cellStyle name="Accent2 20" xfId="32" xr:uid="{00000000-0005-0000-0000-000081010000}"/>
    <cellStyle name="Accent2 3" xfId="507" xr:uid="{00000000-0005-0000-0000-000082010000}"/>
    <cellStyle name="Accent2 4" xfId="508" xr:uid="{00000000-0005-0000-0000-000083010000}"/>
    <cellStyle name="Accent2 5" xfId="509" xr:uid="{00000000-0005-0000-0000-000084010000}"/>
    <cellStyle name="Accent2 6" xfId="510" xr:uid="{00000000-0005-0000-0000-000085010000}"/>
    <cellStyle name="Accent2 7" xfId="511" xr:uid="{00000000-0005-0000-0000-000086010000}"/>
    <cellStyle name="Accent2 8" xfId="512" xr:uid="{00000000-0005-0000-0000-000087010000}"/>
    <cellStyle name="Accent2 9" xfId="513" xr:uid="{00000000-0005-0000-0000-000088010000}"/>
    <cellStyle name="Accent3 10" xfId="514" xr:uid="{00000000-0005-0000-0000-000089010000}"/>
    <cellStyle name="Accent3 11" xfId="515" xr:uid="{00000000-0005-0000-0000-00008A010000}"/>
    <cellStyle name="Accent3 12" xfId="516" xr:uid="{00000000-0005-0000-0000-00008B010000}"/>
    <cellStyle name="Accent3 13" xfId="517" xr:uid="{00000000-0005-0000-0000-00008C010000}"/>
    <cellStyle name="Accent3 14" xfId="518" xr:uid="{00000000-0005-0000-0000-00008D010000}"/>
    <cellStyle name="Accent3 15" xfId="519" xr:uid="{00000000-0005-0000-0000-00008E010000}"/>
    <cellStyle name="Accent3 16" xfId="520" xr:uid="{00000000-0005-0000-0000-00008F010000}"/>
    <cellStyle name="Accent3 17" xfId="521" xr:uid="{00000000-0005-0000-0000-000090010000}"/>
    <cellStyle name="Accent3 18" xfId="522" xr:uid="{00000000-0005-0000-0000-000091010000}"/>
    <cellStyle name="Accent3 19" xfId="523" xr:uid="{00000000-0005-0000-0000-000092010000}"/>
    <cellStyle name="Accent3 2" xfId="524" xr:uid="{00000000-0005-0000-0000-000093010000}"/>
    <cellStyle name="Accent3 20" xfId="33" xr:uid="{00000000-0005-0000-0000-000094010000}"/>
    <cellStyle name="Accent3 3" xfId="525" xr:uid="{00000000-0005-0000-0000-000095010000}"/>
    <cellStyle name="Accent3 4" xfId="526" xr:uid="{00000000-0005-0000-0000-000096010000}"/>
    <cellStyle name="Accent3 5" xfId="527" xr:uid="{00000000-0005-0000-0000-000097010000}"/>
    <cellStyle name="Accent3 6" xfId="528" xr:uid="{00000000-0005-0000-0000-000098010000}"/>
    <cellStyle name="Accent3 7" xfId="529" xr:uid="{00000000-0005-0000-0000-000099010000}"/>
    <cellStyle name="Accent3 8" xfId="530" xr:uid="{00000000-0005-0000-0000-00009A010000}"/>
    <cellStyle name="Accent3 9" xfId="531" xr:uid="{00000000-0005-0000-0000-00009B010000}"/>
    <cellStyle name="Accent4 10" xfId="532" xr:uid="{00000000-0005-0000-0000-00009C010000}"/>
    <cellStyle name="Accent4 11" xfId="533" xr:uid="{00000000-0005-0000-0000-00009D010000}"/>
    <cellStyle name="Accent4 12" xfId="534" xr:uid="{00000000-0005-0000-0000-00009E010000}"/>
    <cellStyle name="Accent4 13" xfId="535" xr:uid="{00000000-0005-0000-0000-00009F010000}"/>
    <cellStyle name="Accent4 14" xfId="536" xr:uid="{00000000-0005-0000-0000-0000A0010000}"/>
    <cellStyle name="Accent4 15" xfId="537" xr:uid="{00000000-0005-0000-0000-0000A1010000}"/>
    <cellStyle name="Accent4 16" xfId="538" xr:uid="{00000000-0005-0000-0000-0000A2010000}"/>
    <cellStyle name="Accent4 17" xfId="539" xr:uid="{00000000-0005-0000-0000-0000A3010000}"/>
    <cellStyle name="Accent4 18" xfId="540" xr:uid="{00000000-0005-0000-0000-0000A4010000}"/>
    <cellStyle name="Accent4 19" xfId="541" xr:uid="{00000000-0005-0000-0000-0000A5010000}"/>
    <cellStyle name="Accent4 2" xfId="542" xr:uid="{00000000-0005-0000-0000-0000A6010000}"/>
    <cellStyle name="Accent4 20" xfId="34" xr:uid="{00000000-0005-0000-0000-0000A7010000}"/>
    <cellStyle name="Accent4 3" xfId="543" xr:uid="{00000000-0005-0000-0000-0000A8010000}"/>
    <cellStyle name="Accent4 4" xfId="544" xr:uid="{00000000-0005-0000-0000-0000A9010000}"/>
    <cellStyle name="Accent4 5" xfId="545" xr:uid="{00000000-0005-0000-0000-0000AA010000}"/>
    <cellStyle name="Accent4 6" xfId="546" xr:uid="{00000000-0005-0000-0000-0000AB010000}"/>
    <cellStyle name="Accent4 7" xfId="547" xr:uid="{00000000-0005-0000-0000-0000AC010000}"/>
    <cellStyle name="Accent4 8" xfId="548" xr:uid="{00000000-0005-0000-0000-0000AD010000}"/>
    <cellStyle name="Accent4 9" xfId="549" xr:uid="{00000000-0005-0000-0000-0000AE010000}"/>
    <cellStyle name="Accent5 2" xfId="35" xr:uid="{00000000-0005-0000-0000-0000AF010000}"/>
    <cellStyle name="Accent6 10" xfId="550" xr:uid="{00000000-0005-0000-0000-0000B0010000}"/>
    <cellStyle name="Accent6 11" xfId="551" xr:uid="{00000000-0005-0000-0000-0000B1010000}"/>
    <cellStyle name="Accent6 12" xfId="552" xr:uid="{00000000-0005-0000-0000-0000B2010000}"/>
    <cellStyle name="Accent6 13" xfId="553" xr:uid="{00000000-0005-0000-0000-0000B3010000}"/>
    <cellStyle name="Accent6 14" xfId="554" xr:uid="{00000000-0005-0000-0000-0000B4010000}"/>
    <cellStyle name="Accent6 15" xfId="555" xr:uid="{00000000-0005-0000-0000-0000B5010000}"/>
    <cellStyle name="Accent6 16" xfId="556" xr:uid="{00000000-0005-0000-0000-0000B6010000}"/>
    <cellStyle name="Accent6 17" xfId="557" xr:uid="{00000000-0005-0000-0000-0000B7010000}"/>
    <cellStyle name="Accent6 18" xfId="558" xr:uid="{00000000-0005-0000-0000-0000B8010000}"/>
    <cellStyle name="Accent6 19" xfId="559" xr:uid="{00000000-0005-0000-0000-0000B9010000}"/>
    <cellStyle name="Accent6 2" xfId="560" xr:uid="{00000000-0005-0000-0000-0000BA010000}"/>
    <cellStyle name="Accent6 20" xfId="36" xr:uid="{00000000-0005-0000-0000-0000BB010000}"/>
    <cellStyle name="Accent6 3" xfId="561" xr:uid="{00000000-0005-0000-0000-0000BC010000}"/>
    <cellStyle name="Accent6 4" xfId="562" xr:uid="{00000000-0005-0000-0000-0000BD010000}"/>
    <cellStyle name="Accent6 5" xfId="563" xr:uid="{00000000-0005-0000-0000-0000BE010000}"/>
    <cellStyle name="Accent6 6" xfId="564" xr:uid="{00000000-0005-0000-0000-0000BF010000}"/>
    <cellStyle name="Accent6 7" xfId="565" xr:uid="{00000000-0005-0000-0000-0000C0010000}"/>
    <cellStyle name="Accent6 8" xfId="566" xr:uid="{00000000-0005-0000-0000-0000C1010000}"/>
    <cellStyle name="Accent6 9" xfId="567" xr:uid="{00000000-0005-0000-0000-0000C2010000}"/>
    <cellStyle name="Assumptions" xfId="568" xr:uid="{00000000-0005-0000-0000-0000C3010000}"/>
    <cellStyle name="Bad 10" xfId="569" xr:uid="{00000000-0005-0000-0000-0000C4010000}"/>
    <cellStyle name="Bad 11" xfId="570" xr:uid="{00000000-0005-0000-0000-0000C5010000}"/>
    <cellStyle name="Bad 12" xfId="571" xr:uid="{00000000-0005-0000-0000-0000C6010000}"/>
    <cellStyle name="Bad 13" xfId="572" xr:uid="{00000000-0005-0000-0000-0000C7010000}"/>
    <cellStyle name="Bad 14" xfId="573" xr:uid="{00000000-0005-0000-0000-0000C8010000}"/>
    <cellStyle name="Bad 15" xfId="574" xr:uid="{00000000-0005-0000-0000-0000C9010000}"/>
    <cellStyle name="Bad 16" xfId="575" xr:uid="{00000000-0005-0000-0000-0000CA010000}"/>
    <cellStyle name="Bad 17" xfId="576" xr:uid="{00000000-0005-0000-0000-0000CB010000}"/>
    <cellStyle name="Bad 18" xfId="577" xr:uid="{00000000-0005-0000-0000-0000CC010000}"/>
    <cellStyle name="Bad 19" xfId="578" xr:uid="{00000000-0005-0000-0000-0000CD010000}"/>
    <cellStyle name="Bad 2" xfId="579" xr:uid="{00000000-0005-0000-0000-0000CE010000}"/>
    <cellStyle name="Bad 20" xfId="37" xr:uid="{00000000-0005-0000-0000-0000CF010000}"/>
    <cellStyle name="Bad 3" xfId="580" xr:uid="{00000000-0005-0000-0000-0000D0010000}"/>
    <cellStyle name="Bad 4" xfId="581" xr:uid="{00000000-0005-0000-0000-0000D1010000}"/>
    <cellStyle name="Bad 5" xfId="582" xr:uid="{00000000-0005-0000-0000-0000D2010000}"/>
    <cellStyle name="Bad 6" xfId="583" xr:uid="{00000000-0005-0000-0000-0000D3010000}"/>
    <cellStyle name="Bad 7" xfId="584" xr:uid="{00000000-0005-0000-0000-0000D4010000}"/>
    <cellStyle name="Bad 8" xfId="585" xr:uid="{00000000-0005-0000-0000-0000D5010000}"/>
    <cellStyle name="Bad 9" xfId="586" xr:uid="{00000000-0005-0000-0000-0000D6010000}"/>
    <cellStyle name="Calcolo" xfId="1187" builtinId="22" customBuiltin="1"/>
    <cellStyle name="Calculated Assumption" xfId="587" xr:uid="{00000000-0005-0000-0000-0000D7010000}"/>
    <cellStyle name="Calculated Assumption, #" xfId="588" xr:uid="{00000000-0005-0000-0000-0000D8010000}"/>
    <cellStyle name="Calculated Assumption, %" xfId="589" xr:uid="{00000000-0005-0000-0000-0000D9010000}"/>
    <cellStyle name="Calculation 2" xfId="38" xr:uid="{00000000-0005-0000-0000-0000DA010000}"/>
    <cellStyle name="Carmen" xfId="590" xr:uid="{00000000-0005-0000-0000-0000DB010000}"/>
    <cellStyle name="Cella collegata" xfId="1188" builtinId="24" customBuiltin="1"/>
    <cellStyle name="Cella da controllare" xfId="1189" builtinId="23" customBuiltin="1"/>
    <cellStyle name="Celle" xfId="591" xr:uid="{00000000-0005-0000-0000-0000DC010000}"/>
    <cellStyle name="Check Cell 2" xfId="39" xr:uid="{00000000-0005-0000-0000-0000DD010000}"/>
    <cellStyle name="Colore 1" xfId="1194" builtinId="29" customBuiltin="1"/>
    <cellStyle name="Colore 2" xfId="1198" builtinId="33" customBuiltin="1"/>
    <cellStyle name="Colore 3" xfId="1202" builtinId="37" customBuiltin="1"/>
    <cellStyle name="Colore 3 2" xfId="592" xr:uid="{00000000-0005-0000-0000-0000DE010000}"/>
    <cellStyle name="Colore 4" xfId="1206" builtinId="41" customBuiltin="1"/>
    <cellStyle name="Colore 4 2" xfId="593" xr:uid="{00000000-0005-0000-0000-0000DF010000}"/>
    <cellStyle name="Colore 5" xfId="1210" builtinId="45" customBuiltin="1"/>
    <cellStyle name="Colore 6" xfId="1214" builtinId="49" customBuiltin="1"/>
    <cellStyle name="Colore 6 2" xfId="594" xr:uid="{00000000-0005-0000-0000-0000E0010000}"/>
    <cellStyle name="Comma [0] 2" xfId="595" xr:uid="{00000000-0005-0000-0000-0000E1010000}"/>
    <cellStyle name="Comma 10" xfId="1173" xr:uid="{00000000-0005-0000-0000-0000E2010000}"/>
    <cellStyle name="Comma 10 2" xfId="1176" xr:uid="{00000000-0005-0000-0000-0000E3010000}"/>
    <cellStyle name="Comma 2" xfId="596" xr:uid="{00000000-0005-0000-0000-0000E4010000}"/>
    <cellStyle name="Comma 3" xfId="597" xr:uid="{00000000-0005-0000-0000-0000E5010000}"/>
    <cellStyle name="Comma 4" xfId="598" xr:uid="{00000000-0005-0000-0000-0000E6010000}"/>
    <cellStyle name="Comma 5" xfId="599" xr:uid="{00000000-0005-0000-0000-0000E7010000}"/>
    <cellStyle name="Comma 6" xfId="600" xr:uid="{00000000-0005-0000-0000-0000E8010000}"/>
    <cellStyle name="Comma 7" xfId="601" xr:uid="{00000000-0005-0000-0000-0000E9010000}"/>
    <cellStyle name="Comma 8" xfId="602" xr:uid="{00000000-0005-0000-0000-0000EA010000}"/>
    <cellStyle name="Comma 9" xfId="603" xr:uid="{00000000-0005-0000-0000-0000EB010000}"/>
    <cellStyle name="Comma, 1 dec" xfId="604" xr:uid="{00000000-0005-0000-0000-0000EC010000}"/>
    <cellStyle name="Data" xfId="605" xr:uid="{00000000-0005-0000-0000-0000ED010000}"/>
    <cellStyle name="date" xfId="606" xr:uid="{00000000-0005-0000-0000-0000EE010000}"/>
    <cellStyle name="Euro" xfId="40" xr:uid="{00000000-0005-0000-0000-0000EF010000}"/>
    <cellStyle name="Euro 10" xfId="607" xr:uid="{00000000-0005-0000-0000-0000F0010000}"/>
    <cellStyle name="Euro 11" xfId="608" xr:uid="{00000000-0005-0000-0000-0000F1010000}"/>
    <cellStyle name="Euro 12" xfId="609" xr:uid="{00000000-0005-0000-0000-0000F2010000}"/>
    <cellStyle name="Euro 13" xfId="610" xr:uid="{00000000-0005-0000-0000-0000F3010000}"/>
    <cellStyle name="Euro 14" xfId="611" xr:uid="{00000000-0005-0000-0000-0000F4010000}"/>
    <cellStyle name="Euro 15" xfId="612" xr:uid="{00000000-0005-0000-0000-0000F5010000}"/>
    <cellStyle name="Euro 16" xfId="613" xr:uid="{00000000-0005-0000-0000-0000F6010000}"/>
    <cellStyle name="Euro 17" xfId="614" xr:uid="{00000000-0005-0000-0000-0000F7010000}"/>
    <cellStyle name="Euro 18" xfId="615" xr:uid="{00000000-0005-0000-0000-0000F8010000}"/>
    <cellStyle name="Euro 19" xfId="616" xr:uid="{00000000-0005-0000-0000-0000F9010000}"/>
    <cellStyle name="Euro 2" xfId="41" xr:uid="{00000000-0005-0000-0000-0000FA010000}"/>
    <cellStyle name="Euro 2 2" xfId="42" xr:uid="{00000000-0005-0000-0000-0000FB010000}"/>
    <cellStyle name="Euro 2 3" xfId="43" xr:uid="{00000000-0005-0000-0000-0000FC010000}"/>
    <cellStyle name="Euro 2 4" xfId="44" xr:uid="{00000000-0005-0000-0000-0000FD010000}"/>
    <cellStyle name="Euro 2 5" xfId="45" xr:uid="{00000000-0005-0000-0000-0000FE010000}"/>
    <cellStyle name="Euro 2 6" xfId="46" xr:uid="{00000000-0005-0000-0000-0000FF010000}"/>
    <cellStyle name="Euro 2 7" xfId="47" xr:uid="{00000000-0005-0000-0000-000000020000}"/>
    <cellStyle name="Euro 2 8" xfId="48" xr:uid="{00000000-0005-0000-0000-000001020000}"/>
    <cellStyle name="Euro 2 9" xfId="49" xr:uid="{00000000-0005-0000-0000-000002020000}"/>
    <cellStyle name="Euro 20" xfId="617" xr:uid="{00000000-0005-0000-0000-000003020000}"/>
    <cellStyle name="Euro 3" xfId="618" xr:uid="{00000000-0005-0000-0000-000004020000}"/>
    <cellStyle name="Euro 3 10" xfId="619" xr:uid="{00000000-0005-0000-0000-000005020000}"/>
    <cellStyle name="Euro 3 11" xfId="620" xr:uid="{00000000-0005-0000-0000-000006020000}"/>
    <cellStyle name="Euro 3 12" xfId="621" xr:uid="{00000000-0005-0000-0000-000007020000}"/>
    <cellStyle name="Euro 3 13" xfId="622" xr:uid="{00000000-0005-0000-0000-000008020000}"/>
    <cellStyle name="Euro 3 14" xfId="623" xr:uid="{00000000-0005-0000-0000-000009020000}"/>
    <cellStyle name="Euro 3 15" xfId="624" xr:uid="{00000000-0005-0000-0000-00000A020000}"/>
    <cellStyle name="Euro 3 16" xfId="625" xr:uid="{00000000-0005-0000-0000-00000B020000}"/>
    <cellStyle name="Euro 3 17" xfId="626" xr:uid="{00000000-0005-0000-0000-00000C020000}"/>
    <cellStyle name="Euro 3 18" xfId="627" xr:uid="{00000000-0005-0000-0000-00000D020000}"/>
    <cellStyle name="Euro 3 19" xfId="628" xr:uid="{00000000-0005-0000-0000-00000E020000}"/>
    <cellStyle name="Euro 3 2" xfId="629" xr:uid="{00000000-0005-0000-0000-00000F020000}"/>
    <cellStyle name="Euro 3 3" xfId="630" xr:uid="{00000000-0005-0000-0000-000010020000}"/>
    <cellStyle name="Euro 3 4" xfId="631" xr:uid="{00000000-0005-0000-0000-000011020000}"/>
    <cellStyle name="Euro 3 5" xfId="632" xr:uid="{00000000-0005-0000-0000-000012020000}"/>
    <cellStyle name="Euro 3 6" xfId="633" xr:uid="{00000000-0005-0000-0000-000013020000}"/>
    <cellStyle name="Euro 3 7" xfId="634" xr:uid="{00000000-0005-0000-0000-000014020000}"/>
    <cellStyle name="Euro 3 8" xfId="635" xr:uid="{00000000-0005-0000-0000-000015020000}"/>
    <cellStyle name="Euro 3 9" xfId="636" xr:uid="{00000000-0005-0000-0000-000016020000}"/>
    <cellStyle name="Euro 4" xfId="637" xr:uid="{00000000-0005-0000-0000-000017020000}"/>
    <cellStyle name="Euro 5" xfId="638" xr:uid="{00000000-0005-0000-0000-000018020000}"/>
    <cellStyle name="Euro 6" xfId="639" xr:uid="{00000000-0005-0000-0000-000019020000}"/>
    <cellStyle name="Euro 7" xfId="640" xr:uid="{00000000-0005-0000-0000-00001A020000}"/>
    <cellStyle name="Euro 8" xfId="641" xr:uid="{00000000-0005-0000-0000-00001B020000}"/>
    <cellStyle name="Euro 9" xfId="642" xr:uid="{00000000-0005-0000-0000-00001C020000}"/>
    <cellStyle name="Euro_Bil. ver." xfId="643" xr:uid="{00000000-0005-0000-0000-00001D020000}"/>
    <cellStyle name="Excel Built-in Comma" xfId="140" xr:uid="{00000000-0005-0000-0000-00001E020000}"/>
    <cellStyle name="Excel Built-in Comma 1" xfId="1171" xr:uid="{00000000-0005-0000-0000-00001F020000}"/>
    <cellStyle name="Excel Built-in Normal" xfId="1174" xr:uid="{00000000-0005-0000-0000-000020020000}"/>
    <cellStyle name="Explanatory Text 2" xfId="50" xr:uid="{00000000-0005-0000-0000-000021020000}"/>
    <cellStyle name="Followed Hyperlink" xfId="51" xr:uid="{00000000-0005-0000-0000-000022020000}"/>
    <cellStyle name="Good 10" xfId="644" xr:uid="{00000000-0005-0000-0000-000023020000}"/>
    <cellStyle name="Good 11" xfId="645" xr:uid="{00000000-0005-0000-0000-000024020000}"/>
    <cellStyle name="Good 12" xfId="646" xr:uid="{00000000-0005-0000-0000-000025020000}"/>
    <cellStyle name="Good 13" xfId="647" xr:uid="{00000000-0005-0000-0000-000026020000}"/>
    <cellStyle name="Good 14" xfId="648" xr:uid="{00000000-0005-0000-0000-000027020000}"/>
    <cellStyle name="Good 15" xfId="649" xr:uid="{00000000-0005-0000-0000-000028020000}"/>
    <cellStyle name="Good 16" xfId="650" xr:uid="{00000000-0005-0000-0000-000029020000}"/>
    <cellStyle name="Good 17" xfId="651" xr:uid="{00000000-0005-0000-0000-00002A020000}"/>
    <cellStyle name="Good 18" xfId="652" xr:uid="{00000000-0005-0000-0000-00002B020000}"/>
    <cellStyle name="Good 19" xfId="653" xr:uid="{00000000-0005-0000-0000-00002C020000}"/>
    <cellStyle name="Good 2" xfId="654" xr:uid="{00000000-0005-0000-0000-00002D020000}"/>
    <cellStyle name="Good 20" xfId="52" xr:uid="{00000000-0005-0000-0000-00002E020000}"/>
    <cellStyle name="Good 3" xfId="655" xr:uid="{00000000-0005-0000-0000-00002F020000}"/>
    <cellStyle name="Good 4" xfId="656" xr:uid="{00000000-0005-0000-0000-000030020000}"/>
    <cellStyle name="Good 5" xfId="657" xr:uid="{00000000-0005-0000-0000-000031020000}"/>
    <cellStyle name="Good 6" xfId="658" xr:uid="{00000000-0005-0000-0000-000032020000}"/>
    <cellStyle name="Good 7" xfId="659" xr:uid="{00000000-0005-0000-0000-000033020000}"/>
    <cellStyle name="Good 8" xfId="660" xr:uid="{00000000-0005-0000-0000-000034020000}"/>
    <cellStyle name="Good 9" xfId="661" xr:uid="{00000000-0005-0000-0000-000035020000}"/>
    <cellStyle name="Hard number" xfId="662" xr:uid="{00000000-0005-0000-0000-000036020000}"/>
    <cellStyle name="Heading" xfId="142" xr:uid="{00000000-0005-0000-0000-000037020000}"/>
    <cellStyle name="Heading 1 10" xfId="663" xr:uid="{00000000-0005-0000-0000-000038020000}"/>
    <cellStyle name="Heading 1 11" xfId="664" xr:uid="{00000000-0005-0000-0000-000039020000}"/>
    <cellStyle name="Heading 1 12" xfId="665" xr:uid="{00000000-0005-0000-0000-00003A020000}"/>
    <cellStyle name="Heading 1 13" xfId="666" xr:uid="{00000000-0005-0000-0000-00003B020000}"/>
    <cellStyle name="Heading 1 14" xfId="667" xr:uid="{00000000-0005-0000-0000-00003C020000}"/>
    <cellStyle name="Heading 1 15" xfId="668" xr:uid="{00000000-0005-0000-0000-00003D020000}"/>
    <cellStyle name="Heading 1 16" xfId="669" xr:uid="{00000000-0005-0000-0000-00003E020000}"/>
    <cellStyle name="Heading 1 17" xfId="670" xr:uid="{00000000-0005-0000-0000-00003F020000}"/>
    <cellStyle name="Heading 1 18" xfId="671" xr:uid="{00000000-0005-0000-0000-000040020000}"/>
    <cellStyle name="Heading 1 19" xfId="672" xr:uid="{00000000-0005-0000-0000-000041020000}"/>
    <cellStyle name="Heading 1 2" xfId="673" xr:uid="{00000000-0005-0000-0000-000042020000}"/>
    <cellStyle name="Heading 1 20" xfId="53" xr:uid="{00000000-0005-0000-0000-000043020000}"/>
    <cellStyle name="Heading 1 3" xfId="674" xr:uid="{00000000-0005-0000-0000-000044020000}"/>
    <cellStyle name="Heading 1 4" xfId="675" xr:uid="{00000000-0005-0000-0000-000045020000}"/>
    <cellStyle name="Heading 1 5" xfId="676" xr:uid="{00000000-0005-0000-0000-000046020000}"/>
    <cellStyle name="Heading 1 6" xfId="677" xr:uid="{00000000-0005-0000-0000-000047020000}"/>
    <cellStyle name="Heading 1 7" xfId="678" xr:uid="{00000000-0005-0000-0000-000048020000}"/>
    <cellStyle name="Heading 1 8" xfId="679" xr:uid="{00000000-0005-0000-0000-000049020000}"/>
    <cellStyle name="Heading 1 9" xfId="680" xr:uid="{00000000-0005-0000-0000-00004A020000}"/>
    <cellStyle name="Heading 2 10" xfId="681" xr:uid="{00000000-0005-0000-0000-00004B020000}"/>
    <cellStyle name="Heading 2 11" xfId="682" xr:uid="{00000000-0005-0000-0000-00004C020000}"/>
    <cellStyle name="Heading 2 12" xfId="683" xr:uid="{00000000-0005-0000-0000-00004D020000}"/>
    <cellStyle name="Heading 2 13" xfId="684" xr:uid="{00000000-0005-0000-0000-00004E020000}"/>
    <cellStyle name="Heading 2 14" xfId="685" xr:uid="{00000000-0005-0000-0000-00004F020000}"/>
    <cellStyle name="Heading 2 15" xfId="686" xr:uid="{00000000-0005-0000-0000-000050020000}"/>
    <cellStyle name="Heading 2 16" xfId="687" xr:uid="{00000000-0005-0000-0000-000051020000}"/>
    <cellStyle name="Heading 2 17" xfId="688" xr:uid="{00000000-0005-0000-0000-000052020000}"/>
    <cellStyle name="Heading 2 18" xfId="689" xr:uid="{00000000-0005-0000-0000-000053020000}"/>
    <cellStyle name="Heading 2 19" xfId="690" xr:uid="{00000000-0005-0000-0000-000054020000}"/>
    <cellStyle name="Heading 2 2" xfId="691" xr:uid="{00000000-0005-0000-0000-000055020000}"/>
    <cellStyle name="Heading 2 20" xfId="54" xr:uid="{00000000-0005-0000-0000-000056020000}"/>
    <cellStyle name="Heading 2 3" xfId="692" xr:uid="{00000000-0005-0000-0000-000057020000}"/>
    <cellStyle name="Heading 2 4" xfId="693" xr:uid="{00000000-0005-0000-0000-000058020000}"/>
    <cellStyle name="Heading 2 5" xfId="694" xr:uid="{00000000-0005-0000-0000-000059020000}"/>
    <cellStyle name="Heading 2 6" xfId="695" xr:uid="{00000000-0005-0000-0000-00005A020000}"/>
    <cellStyle name="Heading 2 7" xfId="696" xr:uid="{00000000-0005-0000-0000-00005B020000}"/>
    <cellStyle name="Heading 2 8" xfId="697" xr:uid="{00000000-0005-0000-0000-00005C020000}"/>
    <cellStyle name="Heading 2 9" xfId="698" xr:uid="{00000000-0005-0000-0000-00005D020000}"/>
    <cellStyle name="Heading 3 10" xfId="699" xr:uid="{00000000-0005-0000-0000-00005E020000}"/>
    <cellStyle name="Heading 3 11" xfId="700" xr:uid="{00000000-0005-0000-0000-00005F020000}"/>
    <cellStyle name="Heading 3 12" xfId="701" xr:uid="{00000000-0005-0000-0000-000060020000}"/>
    <cellStyle name="Heading 3 13" xfId="702" xr:uid="{00000000-0005-0000-0000-000061020000}"/>
    <cellStyle name="Heading 3 14" xfId="703" xr:uid="{00000000-0005-0000-0000-000062020000}"/>
    <cellStyle name="Heading 3 15" xfId="704" xr:uid="{00000000-0005-0000-0000-000063020000}"/>
    <cellStyle name="Heading 3 16" xfId="705" xr:uid="{00000000-0005-0000-0000-000064020000}"/>
    <cellStyle name="Heading 3 17" xfId="706" xr:uid="{00000000-0005-0000-0000-000065020000}"/>
    <cellStyle name="Heading 3 18" xfId="707" xr:uid="{00000000-0005-0000-0000-000066020000}"/>
    <cellStyle name="Heading 3 19" xfId="708" xr:uid="{00000000-0005-0000-0000-000067020000}"/>
    <cellStyle name="Heading 3 2" xfId="709" xr:uid="{00000000-0005-0000-0000-000068020000}"/>
    <cellStyle name="Heading 3 20" xfId="55" xr:uid="{00000000-0005-0000-0000-000069020000}"/>
    <cellStyle name="Heading 3 3" xfId="710" xr:uid="{00000000-0005-0000-0000-00006A020000}"/>
    <cellStyle name="Heading 3 4" xfId="711" xr:uid="{00000000-0005-0000-0000-00006B020000}"/>
    <cellStyle name="Heading 3 5" xfId="712" xr:uid="{00000000-0005-0000-0000-00006C020000}"/>
    <cellStyle name="Heading 3 6" xfId="713" xr:uid="{00000000-0005-0000-0000-00006D020000}"/>
    <cellStyle name="Heading 3 7" xfId="714" xr:uid="{00000000-0005-0000-0000-00006E020000}"/>
    <cellStyle name="Heading 3 8" xfId="715" xr:uid="{00000000-0005-0000-0000-00006F020000}"/>
    <cellStyle name="Heading 3 9" xfId="716" xr:uid="{00000000-0005-0000-0000-000070020000}"/>
    <cellStyle name="Heading 4 10" xfId="717" xr:uid="{00000000-0005-0000-0000-000071020000}"/>
    <cellStyle name="Heading 4 11" xfId="718" xr:uid="{00000000-0005-0000-0000-000072020000}"/>
    <cellStyle name="Heading 4 12" xfId="719" xr:uid="{00000000-0005-0000-0000-000073020000}"/>
    <cellStyle name="Heading 4 13" xfId="720" xr:uid="{00000000-0005-0000-0000-000074020000}"/>
    <cellStyle name="Heading 4 14" xfId="721" xr:uid="{00000000-0005-0000-0000-000075020000}"/>
    <cellStyle name="Heading 4 15" xfId="722" xr:uid="{00000000-0005-0000-0000-000076020000}"/>
    <cellStyle name="Heading 4 16" xfId="723" xr:uid="{00000000-0005-0000-0000-000077020000}"/>
    <cellStyle name="Heading 4 17" xfId="724" xr:uid="{00000000-0005-0000-0000-000078020000}"/>
    <cellStyle name="Heading 4 18" xfId="725" xr:uid="{00000000-0005-0000-0000-000079020000}"/>
    <cellStyle name="Heading 4 19" xfId="726" xr:uid="{00000000-0005-0000-0000-00007A020000}"/>
    <cellStyle name="Heading 4 2" xfId="727" xr:uid="{00000000-0005-0000-0000-00007B020000}"/>
    <cellStyle name="Heading 4 20" xfId="56" xr:uid="{00000000-0005-0000-0000-00007C020000}"/>
    <cellStyle name="Heading 4 3" xfId="728" xr:uid="{00000000-0005-0000-0000-00007D020000}"/>
    <cellStyle name="Heading 4 4" xfId="729" xr:uid="{00000000-0005-0000-0000-00007E020000}"/>
    <cellStyle name="Heading 4 5" xfId="730" xr:uid="{00000000-0005-0000-0000-00007F020000}"/>
    <cellStyle name="Heading 4 6" xfId="731" xr:uid="{00000000-0005-0000-0000-000080020000}"/>
    <cellStyle name="Heading 4 7" xfId="732" xr:uid="{00000000-0005-0000-0000-000081020000}"/>
    <cellStyle name="Heading 4 8" xfId="733" xr:uid="{00000000-0005-0000-0000-000082020000}"/>
    <cellStyle name="Heading 4 9" xfId="734" xr:uid="{00000000-0005-0000-0000-000083020000}"/>
    <cellStyle name="Heading1" xfId="143" xr:uid="{00000000-0005-0000-0000-000084020000}"/>
    <cellStyle name="Historical" xfId="735" xr:uid="{00000000-0005-0000-0000-000085020000}"/>
    <cellStyle name="Hyperlink" xfId="57" xr:uid="{00000000-0005-0000-0000-000086020000}"/>
    <cellStyle name="Input" xfId="1185" builtinId="20" customBuiltin="1"/>
    <cellStyle name="itmln" xfId="736" xr:uid="{00000000-0005-0000-0000-000087020000}"/>
    <cellStyle name="Linked Cell 2" xfId="58" xr:uid="{00000000-0005-0000-0000-000088020000}"/>
    <cellStyle name="Mesi" xfId="737" xr:uid="{00000000-0005-0000-0000-000089020000}"/>
    <cellStyle name="Migliaia" xfId="1" builtinId="3"/>
    <cellStyle name="Migliaia (,0)" xfId="738" xr:uid="{00000000-0005-0000-0000-00008B020000}"/>
    <cellStyle name="Migliaia (+0)" xfId="739" xr:uid="{00000000-0005-0000-0000-00008C020000}"/>
    <cellStyle name="Migliaia (0)_ FILE PROVA" xfId="59" xr:uid="{00000000-0005-0000-0000-00008D020000}"/>
    <cellStyle name="Migliaia [0] 2" xfId="60" xr:uid="{00000000-0005-0000-0000-00008E020000}"/>
    <cellStyle name="Migliaia [0] 3" xfId="740" xr:uid="{00000000-0005-0000-0000-00008F020000}"/>
    <cellStyle name="Migliaia [0] 3 10" xfId="741" xr:uid="{00000000-0005-0000-0000-000090020000}"/>
    <cellStyle name="Migliaia [0] 3 11" xfId="742" xr:uid="{00000000-0005-0000-0000-000091020000}"/>
    <cellStyle name="Migliaia [0] 3 12" xfId="743" xr:uid="{00000000-0005-0000-0000-000092020000}"/>
    <cellStyle name="Migliaia [0] 3 13" xfId="744" xr:uid="{00000000-0005-0000-0000-000093020000}"/>
    <cellStyle name="Migliaia [0] 3 14" xfId="745" xr:uid="{00000000-0005-0000-0000-000094020000}"/>
    <cellStyle name="Migliaia [0] 3 15" xfId="746" xr:uid="{00000000-0005-0000-0000-000095020000}"/>
    <cellStyle name="Migliaia [0] 3 16" xfId="747" xr:uid="{00000000-0005-0000-0000-000096020000}"/>
    <cellStyle name="Migliaia [0] 3 17" xfId="748" xr:uid="{00000000-0005-0000-0000-000097020000}"/>
    <cellStyle name="Migliaia [0] 3 18" xfId="749" xr:uid="{00000000-0005-0000-0000-000098020000}"/>
    <cellStyle name="Migliaia [0] 3 19" xfId="750" xr:uid="{00000000-0005-0000-0000-000099020000}"/>
    <cellStyle name="Migliaia [0] 3 2" xfId="751" xr:uid="{00000000-0005-0000-0000-00009A020000}"/>
    <cellStyle name="Migliaia [0] 3 20" xfId="752" xr:uid="{00000000-0005-0000-0000-00009B020000}"/>
    <cellStyle name="Migliaia [0] 3 3" xfId="753" xr:uid="{00000000-0005-0000-0000-00009C020000}"/>
    <cellStyle name="Migliaia [0] 3 4" xfId="754" xr:uid="{00000000-0005-0000-0000-00009D020000}"/>
    <cellStyle name="Migliaia [0] 3 5" xfId="755" xr:uid="{00000000-0005-0000-0000-00009E020000}"/>
    <cellStyle name="Migliaia [0] 3 6" xfId="756" xr:uid="{00000000-0005-0000-0000-00009F020000}"/>
    <cellStyle name="Migliaia [0] 3 7" xfId="757" xr:uid="{00000000-0005-0000-0000-0000A0020000}"/>
    <cellStyle name="Migliaia [0] 3 8" xfId="758" xr:uid="{00000000-0005-0000-0000-0000A1020000}"/>
    <cellStyle name="Migliaia [0] 3 9" xfId="759" xr:uid="{00000000-0005-0000-0000-0000A2020000}"/>
    <cellStyle name="Migliaia [0] 4" xfId="760" xr:uid="{00000000-0005-0000-0000-0000A3020000}"/>
    <cellStyle name="Migliaia [0] 5" xfId="761" xr:uid="{00000000-0005-0000-0000-0000A4020000}"/>
    <cellStyle name="Migliaia [0] 6" xfId="762" xr:uid="{00000000-0005-0000-0000-0000A5020000}"/>
    <cellStyle name="Migliaia 10" xfId="61" xr:uid="{00000000-0005-0000-0000-0000A6020000}"/>
    <cellStyle name="Migliaia 11" xfId="147" xr:uid="{00000000-0005-0000-0000-0000A7020000}"/>
    <cellStyle name="Migliaia 12" xfId="763" xr:uid="{00000000-0005-0000-0000-0000A8020000}"/>
    <cellStyle name="Migliaia 13" xfId="764" xr:uid="{00000000-0005-0000-0000-0000A9020000}"/>
    <cellStyle name="Migliaia 13 2" xfId="765" xr:uid="{00000000-0005-0000-0000-0000AA020000}"/>
    <cellStyle name="Migliaia 14" xfId="766" xr:uid="{00000000-0005-0000-0000-0000AB020000}"/>
    <cellStyle name="Migliaia 15" xfId="767" xr:uid="{00000000-0005-0000-0000-0000AC020000}"/>
    <cellStyle name="Migliaia 16" xfId="768" xr:uid="{00000000-0005-0000-0000-0000AD020000}"/>
    <cellStyle name="Migliaia 17" xfId="769" xr:uid="{00000000-0005-0000-0000-0000AE020000}"/>
    <cellStyle name="Migliaia 18" xfId="770" xr:uid="{00000000-0005-0000-0000-0000AF020000}"/>
    <cellStyle name="Migliaia 19" xfId="771" xr:uid="{00000000-0005-0000-0000-0000B0020000}"/>
    <cellStyle name="Migliaia 19 2" xfId="772" xr:uid="{00000000-0005-0000-0000-0000B1020000}"/>
    <cellStyle name="Migliaia 19 3" xfId="773" xr:uid="{00000000-0005-0000-0000-0000B2020000}"/>
    <cellStyle name="Migliaia 2" xfId="3" xr:uid="{00000000-0005-0000-0000-0000B3020000}"/>
    <cellStyle name="Migliaia 2 2" xfId="62" xr:uid="{00000000-0005-0000-0000-0000B4020000}"/>
    <cellStyle name="Migliaia 2 2 2" xfId="774" xr:uid="{00000000-0005-0000-0000-0000B5020000}"/>
    <cellStyle name="Migliaia 2 3" xfId="63" xr:uid="{00000000-0005-0000-0000-0000B6020000}"/>
    <cellStyle name="Migliaia 2 4" xfId="139" xr:uid="{00000000-0005-0000-0000-0000B7020000}"/>
    <cellStyle name="Migliaia 2 4 2" xfId="775" xr:uid="{00000000-0005-0000-0000-0000B8020000}"/>
    <cellStyle name="Migliaia 2 5" xfId="776" xr:uid="{00000000-0005-0000-0000-0000B9020000}"/>
    <cellStyle name="Migliaia 2 6" xfId="777" xr:uid="{00000000-0005-0000-0000-0000BA020000}"/>
    <cellStyle name="Migliaia 20" xfId="778" xr:uid="{00000000-0005-0000-0000-0000BB020000}"/>
    <cellStyle name="Migliaia 21" xfId="779" xr:uid="{00000000-0005-0000-0000-0000BC020000}"/>
    <cellStyle name="Migliaia 22" xfId="780" xr:uid="{00000000-0005-0000-0000-0000BD020000}"/>
    <cellStyle name="Migliaia 23" xfId="781" xr:uid="{00000000-0005-0000-0000-0000BE020000}"/>
    <cellStyle name="Migliaia 24" xfId="782" xr:uid="{00000000-0005-0000-0000-0000BF020000}"/>
    <cellStyle name="Migliaia 25" xfId="783" xr:uid="{00000000-0005-0000-0000-0000C0020000}"/>
    <cellStyle name="Migliaia 26" xfId="784" xr:uid="{00000000-0005-0000-0000-0000C1020000}"/>
    <cellStyle name="Migliaia 27" xfId="785" xr:uid="{00000000-0005-0000-0000-0000C2020000}"/>
    <cellStyle name="Migliaia 28" xfId="786" xr:uid="{00000000-0005-0000-0000-0000C3020000}"/>
    <cellStyle name="Migliaia 29" xfId="64" xr:uid="{00000000-0005-0000-0000-0000C4020000}"/>
    <cellStyle name="Migliaia 3" xfId="65" xr:uid="{00000000-0005-0000-0000-0000C5020000}"/>
    <cellStyle name="Migliaia 3 2" xfId="787" xr:uid="{00000000-0005-0000-0000-0000C6020000}"/>
    <cellStyle name="Migliaia 3 3" xfId="788" xr:uid="{00000000-0005-0000-0000-0000C7020000}"/>
    <cellStyle name="Migliaia 3 4" xfId="789" xr:uid="{00000000-0005-0000-0000-0000C8020000}"/>
    <cellStyle name="Migliaia 31" xfId="66" xr:uid="{00000000-0005-0000-0000-0000C9020000}"/>
    <cellStyle name="Migliaia 33" xfId="67" xr:uid="{00000000-0005-0000-0000-0000CA020000}"/>
    <cellStyle name="Migliaia 4" xfId="68" xr:uid="{00000000-0005-0000-0000-0000CB020000}"/>
    <cellStyle name="Migliaia 4 10" xfId="790" xr:uid="{00000000-0005-0000-0000-0000CC020000}"/>
    <cellStyle name="Migliaia 4 11" xfId="791" xr:uid="{00000000-0005-0000-0000-0000CD020000}"/>
    <cellStyle name="Migliaia 4 12" xfId="792" xr:uid="{00000000-0005-0000-0000-0000CE020000}"/>
    <cellStyle name="Migliaia 4 13" xfId="793" xr:uid="{00000000-0005-0000-0000-0000CF020000}"/>
    <cellStyle name="Migliaia 4 14" xfId="794" xr:uid="{00000000-0005-0000-0000-0000D0020000}"/>
    <cellStyle name="Migliaia 4 15" xfId="795" xr:uid="{00000000-0005-0000-0000-0000D1020000}"/>
    <cellStyle name="Migliaia 4 16" xfId="796" xr:uid="{00000000-0005-0000-0000-0000D2020000}"/>
    <cellStyle name="Migliaia 4 17" xfId="797" xr:uid="{00000000-0005-0000-0000-0000D3020000}"/>
    <cellStyle name="Migliaia 4 18" xfId="798" xr:uid="{00000000-0005-0000-0000-0000D4020000}"/>
    <cellStyle name="Migliaia 4 19" xfId="799" xr:uid="{00000000-0005-0000-0000-0000D5020000}"/>
    <cellStyle name="Migliaia 4 2" xfId="800" xr:uid="{00000000-0005-0000-0000-0000D6020000}"/>
    <cellStyle name="Migliaia 4 2 2" xfId="801" xr:uid="{00000000-0005-0000-0000-0000D7020000}"/>
    <cellStyle name="Migliaia 4 20" xfId="802" xr:uid="{00000000-0005-0000-0000-0000D8020000}"/>
    <cellStyle name="Migliaia 4 21" xfId="803" xr:uid="{00000000-0005-0000-0000-0000D9020000}"/>
    <cellStyle name="Migliaia 4 3" xfId="804" xr:uid="{00000000-0005-0000-0000-0000DA020000}"/>
    <cellStyle name="Migliaia 4 4" xfId="805" xr:uid="{00000000-0005-0000-0000-0000DB020000}"/>
    <cellStyle name="Migliaia 4 5" xfId="806" xr:uid="{00000000-0005-0000-0000-0000DC020000}"/>
    <cellStyle name="Migliaia 4 6" xfId="807" xr:uid="{00000000-0005-0000-0000-0000DD020000}"/>
    <cellStyle name="Migliaia 4 7" xfId="808" xr:uid="{00000000-0005-0000-0000-0000DE020000}"/>
    <cellStyle name="Migliaia 4 8" xfId="809" xr:uid="{00000000-0005-0000-0000-0000DF020000}"/>
    <cellStyle name="Migliaia 4 9" xfId="810" xr:uid="{00000000-0005-0000-0000-0000E0020000}"/>
    <cellStyle name="Migliaia 5" xfId="69" xr:uid="{00000000-0005-0000-0000-0000E1020000}"/>
    <cellStyle name="Migliaia 5 10" xfId="811" xr:uid="{00000000-0005-0000-0000-0000E2020000}"/>
    <cellStyle name="Migliaia 5 11" xfId="812" xr:uid="{00000000-0005-0000-0000-0000E3020000}"/>
    <cellStyle name="Migliaia 5 12" xfId="813" xr:uid="{00000000-0005-0000-0000-0000E4020000}"/>
    <cellStyle name="Migliaia 5 13" xfId="814" xr:uid="{00000000-0005-0000-0000-0000E5020000}"/>
    <cellStyle name="Migliaia 5 14" xfId="815" xr:uid="{00000000-0005-0000-0000-0000E6020000}"/>
    <cellStyle name="Migliaia 5 15" xfId="816" xr:uid="{00000000-0005-0000-0000-0000E7020000}"/>
    <cellStyle name="Migliaia 5 16" xfId="817" xr:uid="{00000000-0005-0000-0000-0000E8020000}"/>
    <cellStyle name="Migliaia 5 17" xfId="818" xr:uid="{00000000-0005-0000-0000-0000E9020000}"/>
    <cellStyle name="Migliaia 5 18" xfId="819" xr:uid="{00000000-0005-0000-0000-0000EA020000}"/>
    <cellStyle name="Migliaia 5 19" xfId="820" xr:uid="{00000000-0005-0000-0000-0000EB020000}"/>
    <cellStyle name="Migliaia 5 2" xfId="821" xr:uid="{00000000-0005-0000-0000-0000EC020000}"/>
    <cellStyle name="Migliaia 5 2 10" xfId="822" xr:uid="{00000000-0005-0000-0000-0000ED020000}"/>
    <cellStyle name="Migliaia 5 2 11" xfId="823" xr:uid="{00000000-0005-0000-0000-0000EE020000}"/>
    <cellStyle name="Migliaia 5 2 12" xfId="824" xr:uid="{00000000-0005-0000-0000-0000EF020000}"/>
    <cellStyle name="Migliaia 5 2 13" xfId="825" xr:uid="{00000000-0005-0000-0000-0000F0020000}"/>
    <cellStyle name="Migliaia 5 2 14" xfId="826" xr:uid="{00000000-0005-0000-0000-0000F1020000}"/>
    <cellStyle name="Migliaia 5 2 15" xfId="827" xr:uid="{00000000-0005-0000-0000-0000F2020000}"/>
    <cellStyle name="Migliaia 5 2 16" xfId="828" xr:uid="{00000000-0005-0000-0000-0000F3020000}"/>
    <cellStyle name="Migliaia 5 2 17" xfId="829" xr:uid="{00000000-0005-0000-0000-0000F4020000}"/>
    <cellStyle name="Migliaia 5 2 18" xfId="830" xr:uid="{00000000-0005-0000-0000-0000F5020000}"/>
    <cellStyle name="Migliaia 5 2 19" xfId="831" xr:uid="{00000000-0005-0000-0000-0000F6020000}"/>
    <cellStyle name="Migliaia 5 2 2" xfId="832" xr:uid="{00000000-0005-0000-0000-0000F7020000}"/>
    <cellStyle name="Migliaia 5 2 20" xfId="833" xr:uid="{00000000-0005-0000-0000-0000F8020000}"/>
    <cellStyle name="Migliaia 5 2 3" xfId="834" xr:uid="{00000000-0005-0000-0000-0000F9020000}"/>
    <cellStyle name="Migliaia 5 2 4" xfId="835" xr:uid="{00000000-0005-0000-0000-0000FA020000}"/>
    <cellStyle name="Migliaia 5 2 5" xfId="836" xr:uid="{00000000-0005-0000-0000-0000FB020000}"/>
    <cellStyle name="Migliaia 5 2 6" xfId="837" xr:uid="{00000000-0005-0000-0000-0000FC020000}"/>
    <cellStyle name="Migliaia 5 2 7" xfId="838" xr:uid="{00000000-0005-0000-0000-0000FD020000}"/>
    <cellStyle name="Migliaia 5 2 8" xfId="839" xr:uid="{00000000-0005-0000-0000-0000FE020000}"/>
    <cellStyle name="Migliaia 5 2 9" xfId="840" xr:uid="{00000000-0005-0000-0000-0000FF020000}"/>
    <cellStyle name="Migliaia 5 20" xfId="841" xr:uid="{00000000-0005-0000-0000-000000030000}"/>
    <cellStyle name="Migliaia 5 3" xfId="842" xr:uid="{00000000-0005-0000-0000-000001030000}"/>
    <cellStyle name="Migliaia 5 4" xfId="843" xr:uid="{00000000-0005-0000-0000-000002030000}"/>
    <cellStyle name="Migliaia 5 5" xfId="844" xr:uid="{00000000-0005-0000-0000-000003030000}"/>
    <cellStyle name="Migliaia 5 6" xfId="845" xr:uid="{00000000-0005-0000-0000-000004030000}"/>
    <cellStyle name="Migliaia 5 7" xfId="846" xr:uid="{00000000-0005-0000-0000-000005030000}"/>
    <cellStyle name="Migliaia 5 8" xfId="847" xr:uid="{00000000-0005-0000-0000-000006030000}"/>
    <cellStyle name="Migliaia 5 9" xfId="848" xr:uid="{00000000-0005-0000-0000-000007030000}"/>
    <cellStyle name="Migliaia 6" xfId="70" xr:uid="{00000000-0005-0000-0000-000008030000}"/>
    <cellStyle name="Migliaia 6 10" xfId="849" xr:uid="{00000000-0005-0000-0000-000009030000}"/>
    <cellStyle name="Migliaia 6 11" xfId="850" xr:uid="{00000000-0005-0000-0000-00000A030000}"/>
    <cellStyle name="Migliaia 6 12" xfId="851" xr:uid="{00000000-0005-0000-0000-00000B030000}"/>
    <cellStyle name="Migliaia 6 13" xfId="852" xr:uid="{00000000-0005-0000-0000-00000C030000}"/>
    <cellStyle name="Migliaia 6 14" xfId="853" xr:uid="{00000000-0005-0000-0000-00000D030000}"/>
    <cellStyle name="Migliaia 6 15" xfId="854" xr:uid="{00000000-0005-0000-0000-00000E030000}"/>
    <cellStyle name="Migliaia 6 16" xfId="855" xr:uid="{00000000-0005-0000-0000-00000F030000}"/>
    <cellStyle name="Migliaia 6 17" xfId="856" xr:uid="{00000000-0005-0000-0000-000010030000}"/>
    <cellStyle name="Migliaia 6 18" xfId="857" xr:uid="{00000000-0005-0000-0000-000011030000}"/>
    <cellStyle name="Migliaia 6 19" xfId="858" xr:uid="{00000000-0005-0000-0000-000012030000}"/>
    <cellStyle name="Migliaia 6 2" xfId="859" xr:uid="{00000000-0005-0000-0000-000013030000}"/>
    <cellStyle name="Migliaia 6 20" xfId="860" xr:uid="{00000000-0005-0000-0000-000014030000}"/>
    <cellStyle name="Migliaia 6 21" xfId="861" xr:uid="{00000000-0005-0000-0000-000015030000}"/>
    <cellStyle name="Migliaia 6 3" xfId="862" xr:uid="{00000000-0005-0000-0000-000016030000}"/>
    <cellStyle name="Migliaia 6 4" xfId="863" xr:uid="{00000000-0005-0000-0000-000017030000}"/>
    <cellStyle name="Migliaia 6 5" xfId="864" xr:uid="{00000000-0005-0000-0000-000018030000}"/>
    <cellStyle name="Migliaia 6 6" xfId="865" xr:uid="{00000000-0005-0000-0000-000019030000}"/>
    <cellStyle name="Migliaia 6 7" xfId="866" xr:uid="{00000000-0005-0000-0000-00001A030000}"/>
    <cellStyle name="Migliaia 6 8" xfId="867" xr:uid="{00000000-0005-0000-0000-00001B030000}"/>
    <cellStyle name="Migliaia 6 9" xfId="868" xr:uid="{00000000-0005-0000-0000-00001C030000}"/>
    <cellStyle name="Migliaia 7" xfId="71" xr:uid="{00000000-0005-0000-0000-00001D030000}"/>
    <cellStyle name="Migliaia 7 10" xfId="869" xr:uid="{00000000-0005-0000-0000-00001E030000}"/>
    <cellStyle name="Migliaia 7 11" xfId="870" xr:uid="{00000000-0005-0000-0000-00001F030000}"/>
    <cellStyle name="Migliaia 7 12" xfId="871" xr:uid="{00000000-0005-0000-0000-000020030000}"/>
    <cellStyle name="Migliaia 7 13" xfId="872" xr:uid="{00000000-0005-0000-0000-000021030000}"/>
    <cellStyle name="Migliaia 7 14" xfId="873" xr:uid="{00000000-0005-0000-0000-000022030000}"/>
    <cellStyle name="Migliaia 7 15" xfId="874" xr:uid="{00000000-0005-0000-0000-000023030000}"/>
    <cellStyle name="Migliaia 7 16" xfId="875" xr:uid="{00000000-0005-0000-0000-000024030000}"/>
    <cellStyle name="Migliaia 7 17" xfId="876" xr:uid="{00000000-0005-0000-0000-000025030000}"/>
    <cellStyle name="Migliaia 7 18" xfId="877" xr:uid="{00000000-0005-0000-0000-000026030000}"/>
    <cellStyle name="Migliaia 7 19" xfId="878" xr:uid="{00000000-0005-0000-0000-000027030000}"/>
    <cellStyle name="Migliaia 7 2" xfId="879" xr:uid="{00000000-0005-0000-0000-000028030000}"/>
    <cellStyle name="Migliaia 7 20" xfId="880" xr:uid="{00000000-0005-0000-0000-000029030000}"/>
    <cellStyle name="Migliaia 7 3" xfId="881" xr:uid="{00000000-0005-0000-0000-00002A030000}"/>
    <cellStyle name="Migliaia 7 4" xfId="882" xr:uid="{00000000-0005-0000-0000-00002B030000}"/>
    <cellStyle name="Migliaia 7 5" xfId="883" xr:uid="{00000000-0005-0000-0000-00002C030000}"/>
    <cellStyle name="Migliaia 7 6" xfId="884" xr:uid="{00000000-0005-0000-0000-00002D030000}"/>
    <cellStyle name="Migliaia 7 7" xfId="885" xr:uid="{00000000-0005-0000-0000-00002E030000}"/>
    <cellStyle name="Migliaia 7 8" xfId="886" xr:uid="{00000000-0005-0000-0000-00002F030000}"/>
    <cellStyle name="Migliaia 7 9" xfId="887" xr:uid="{00000000-0005-0000-0000-000030030000}"/>
    <cellStyle name="Migliaia 8" xfId="72" xr:uid="{00000000-0005-0000-0000-000031030000}"/>
    <cellStyle name="Migliaia 8 10" xfId="888" xr:uid="{00000000-0005-0000-0000-000032030000}"/>
    <cellStyle name="Migliaia 8 11" xfId="889" xr:uid="{00000000-0005-0000-0000-000033030000}"/>
    <cellStyle name="Migliaia 8 12" xfId="890" xr:uid="{00000000-0005-0000-0000-000034030000}"/>
    <cellStyle name="Migliaia 8 13" xfId="891" xr:uid="{00000000-0005-0000-0000-000035030000}"/>
    <cellStyle name="Migliaia 8 14" xfId="892" xr:uid="{00000000-0005-0000-0000-000036030000}"/>
    <cellStyle name="Migliaia 8 15" xfId="893" xr:uid="{00000000-0005-0000-0000-000037030000}"/>
    <cellStyle name="Migliaia 8 16" xfId="894" xr:uid="{00000000-0005-0000-0000-000038030000}"/>
    <cellStyle name="Migliaia 8 17" xfId="895" xr:uid="{00000000-0005-0000-0000-000039030000}"/>
    <cellStyle name="Migliaia 8 18" xfId="896" xr:uid="{00000000-0005-0000-0000-00003A030000}"/>
    <cellStyle name="Migliaia 8 19" xfId="897" xr:uid="{00000000-0005-0000-0000-00003B030000}"/>
    <cellStyle name="Migliaia 8 2" xfId="898" xr:uid="{00000000-0005-0000-0000-00003C030000}"/>
    <cellStyle name="Migliaia 8 3" xfId="899" xr:uid="{00000000-0005-0000-0000-00003D030000}"/>
    <cellStyle name="Migliaia 8 4" xfId="900" xr:uid="{00000000-0005-0000-0000-00003E030000}"/>
    <cellStyle name="Migliaia 8 5" xfId="901" xr:uid="{00000000-0005-0000-0000-00003F030000}"/>
    <cellStyle name="Migliaia 8 6" xfId="902" xr:uid="{00000000-0005-0000-0000-000040030000}"/>
    <cellStyle name="Migliaia 8 7" xfId="903" xr:uid="{00000000-0005-0000-0000-000041030000}"/>
    <cellStyle name="Migliaia 8 8" xfId="904" xr:uid="{00000000-0005-0000-0000-000042030000}"/>
    <cellStyle name="Migliaia 8 9" xfId="905" xr:uid="{00000000-0005-0000-0000-000043030000}"/>
    <cellStyle name="Migliaia 9" xfId="73" xr:uid="{00000000-0005-0000-0000-000044030000}"/>
    <cellStyle name="Migliaia 9 2" xfId="906" xr:uid="{00000000-0005-0000-0000-000045030000}"/>
    <cellStyle name="Neutral 10" xfId="907" xr:uid="{00000000-0005-0000-0000-000046030000}"/>
    <cellStyle name="Neutral 11" xfId="908" xr:uid="{00000000-0005-0000-0000-000047030000}"/>
    <cellStyle name="Neutral 12" xfId="909" xr:uid="{00000000-0005-0000-0000-000048030000}"/>
    <cellStyle name="Neutral 13" xfId="910" xr:uid="{00000000-0005-0000-0000-000049030000}"/>
    <cellStyle name="Neutral 14" xfId="911" xr:uid="{00000000-0005-0000-0000-00004A030000}"/>
    <cellStyle name="Neutral 15" xfId="912" xr:uid="{00000000-0005-0000-0000-00004B030000}"/>
    <cellStyle name="Neutral 16" xfId="913" xr:uid="{00000000-0005-0000-0000-00004C030000}"/>
    <cellStyle name="Neutral 17" xfId="914" xr:uid="{00000000-0005-0000-0000-00004D030000}"/>
    <cellStyle name="Neutral 18" xfId="915" xr:uid="{00000000-0005-0000-0000-00004E030000}"/>
    <cellStyle name="Neutral 19" xfId="916" xr:uid="{00000000-0005-0000-0000-00004F030000}"/>
    <cellStyle name="Neutral 2" xfId="917" xr:uid="{00000000-0005-0000-0000-000050030000}"/>
    <cellStyle name="Neutral 20" xfId="74" xr:uid="{00000000-0005-0000-0000-000051030000}"/>
    <cellStyle name="Neutral 3" xfId="918" xr:uid="{00000000-0005-0000-0000-000052030000}"/>
    <cellStyle name="Neutral 4" xfId="919" xr:uid="{00000000-0005-0000-0000-000053030000}"/>
    <cellStyle name="Neutral 5" xfId="920" xr:uid="{00000000-0005-0000-0000-000054030000}"/>
    <cellStyle name="Neutral 6" xfId="921" xr:uid="{00000000-0005-0000-0000-000055030000}"/>
    <cellStyle name="Neutral 7" xfId="922" xr:uid="{00000000-0005-0000-0000-000056030000}"/>
    <cellStyle name="Neutral 8" xfId="923" xr:uid="{00000000-0005-0000-0000-000057030000}"/>
    <cellStyle name="Neutral 9" xfId="924" xr:uid="{00000000-0005-0000-0000-000058030000}"/>
    <cellStyle name="Neutrale" xfId="1184" builtinId="28" customBuiltin="1"/>
    <cellStyle name="Normal 2" xfId="75" xr:uid="{00000000-0005-0000-0000-000059030000}"/>
    <cellStyle name="Normal 2 10" xfId="925" xr:uid="{00000000-0005-0000-0000-00005A030000}"/>
    <cellStyle name="Normal 2 11" xfId="926" xr:uid="{00000000-0005-0000-0000-00005B030000}"/>
    <cellStyle name="Normal 2 12" xfId="927" xr:uid="{00000000-0005-0000-0000-00005C030000}"/>
    <cellStyle name="Normal 2 13" xfId="928" xr:uid="{00000000-0005-0000-0000-00005D030000}"/>
    <cellStyle name="Normal 2 14" xfId="929" xr:uid="{00000000-0005-0000-0000-00005E030000}"/>
    <cellStyle name="Normal 2 15" xfId="930" xr:uid="{00000000-0005-0000-0000-00005F030000}"/>
    <cellStyle name="Normal 2 16" xfId="931" xr:uid="{00000000-0005-0000-0000-000060030000}"/>
    <cellStyle name="Normal 2 17" xfId="932" xr:uid="{00000000-0005-0000-0000-000061030000}"/>
    <cellStyle name="Normal 2 18" xfId="933" xr:uid="{00000000-0005-0000-0000-000062030000}"/>
    <cellStyle name="Normal 2 19" xfId="934" xr:uid="{00000000-0005-0000-0000-000063030000}"/>
    <cellStyle name="Normal 2 2" xfId="76" xr:uid="{00000000-0005-0000-0000-000064030000}"/>
    <cellStyle name="Normal 2 20" xfId="935" xr:uid="{00000000-0005-0000-0000-000065030000}"/>
    <cellStyle name="Normal 2 21" xfId="936" xr:uid="{00000000-0005-0000-0000-000066030000}"/>
    <cellStyle name="Normal 2 3" xfId="77" xr:uid="{00000000-0005-0000-0000-000067030000}"/>
    <cellStyle name="Normal 2 4" xfId="78" xr:uid="{00000000-0005-0000-0000-000068030000}"/>
    <cellStyle name="Normal 2 5" xfId="79" xr:uid="{00000000-0005-0000-0000-000069030000}"/>
    <cellStyle name="Normal 2 6" xfId="80" xr:uid="{00000000-0005-0000-0000-00006A030000}"/>
    <cellStyle name="Normal 2 7" xfId="81" xr:uid="{00000000-0005-0000-0000-00006B030000}"/>
    <cellStyle name="Normal 2 8" xfId="82" xr:uid="{00000000-0005-0000-0000-00006C030000}"/>
    <cellStyle name="Normal 2 9" xfId="83" xr:uid="{00000000-0005-0000-0000-00006D030000}"/>
    <cellStyle name="Normal 2_CE IV trim 2011-collegato-fg lavoro" xfId="937" xr:uid="{00000000-0005-0000-0000-00006E030000}"/>
    <cellStyle name="Normal 3" xfId="938" xr:uid="{00000000-0005-0000-0000-00006F030000}"/>
    <cellStyle name="Normal 4" xfId="939" xr:uid="{00000000-0005-0000-0000-000070030000}"/>
    <cellStyle name="Normal 5" xfId="940" xr:uid="{00000000-0005-0000-0000-000071030000}"/>
    <cellStyle name="Normal 5 2" xfId="941" xr:uid="{00000000-0005-0000-0000-000072030000}"/>
    <cellStyle name="Normal 5 3" xfId="942" xr:uid="{00000000-0005-0000-0000-000073030000}"/>
    <cellStyle name="Normal 6" xfId="943" xr:uid="{00000000-0005-0000-0000-000074030000}"/>
    <cellStyle name="Normal 7" xfId="1172" xr:uid="{00000000-0005-0000-0000-000075030000}"/>
    <cellStyle name="Normal 7 2" xfId="1175" xr:uid="{00000000-0005-0000-0000-000076030000}"/>
    <cellStyle name="Normale" xfId="0" builtinId="0"/>
    <cellStyle name="Normale 10" xfId="84" xr:uid="{00000000-0005-0000-0000-000078030000}"/>
    <cellStyle name="Normale 10 2" xfId="944" xr:uid="{00000000-0005-0000-0000-000079030000}"/>
    <cellStyle name="Normale 11" xfId="85" xr:uid="{00000000-0005-0000-0000-00007A030000}"/>
    <cellStyle name="Normale 11 2" xfId="945" xr:uid="{00000000-0005-0000-0000-00007B030000}"/>
    <cellStyle name="Normale 11 3" xfId="946" xr:uid="{00000000-0005-0000-0000-00007C030000}"/>
    <cellStyle name="Normale 12" xfId="86" xr:uid="{00000000-0005-0000-0000-00007D030000}"/>
    <cellStyle name="Normale 12 10" xfId="947" xr:uid="{00000000-0005-0000-0000-00007E030000}"/>
    <cellStyle name="Normale 12 11" xfId="948" xr:uid="{00000000-0005-0000-0000-00007F030000}"/>
    <cellStyle name="Normale 12 12" xfId="949" xr:uid="{00000000-0005-0000-0000-000080030000}"/>
    <cellStyle name="Normale 12 13" xfId="950" xr:uid="{00000000-0005-0000-0000-000081030000}"/>
    <cellStyle name="Normale 12 14" xfId="951" xr:uid="{00000000-0005-0000-0000-000082030000}"/>
    <cellStyle name="Normale 12 15" xfId="952" xr:uid="{00000000-0005-0000-0000-000083030000}"/>
    <cellStyle name="Normale 12 16" xfId="953" xr:uid="{00000000-0005-0000-0000-000084030000}"/>
    <cellStyle name="Normale 12 17" xfId="954" xr:uid="{00000000-0005-0000-0000-000085030000}"/>
    <cellStyle name="Normale 12 18" xfId="955" xr:uid="{00000000-0005-0000-0000-000086030000}"/>
    <cellStyle name="Normale 12 19" xfId="956" xr:uid="{00000000-0005-0000-0000-000087030000}"/>
    <cellStyle name="Normale 12 2" xfId="957" xr:uid="{00000000-0005-0000-0000-000088030000}"/>
    <cellStyle name="Normale 12 3" xfId="958" xr:uid="{00000000-0005-0000-0000-000089030000}"/>
    <cellStyle name="Normale 12 4" xfId="959" xr:uid="{00000000-0005-0000-0000-00008A030000}"/>
    <cellStyle name="Normale 12 5" xfId="960" xr:uid="{00000000-0005-0000-0000-00008B030000}"/>
    <cellStyle name="Normale 12 6" xfId="961" xr:uid="{00000000-0005-0000-0000-00008C030000}"/>
    <cellStyle name="Normale 12 7" xfId="962" xr:uid="{00000000-0005-0000-0000-00008D030000}"/>
    <cellStyle name="Normale 12 8" xfId="963" xr:uid="{00000000-0005-0000-0000-00008E030000}"/>
    <cellStyle name="Normale 12 9" xfId="964" xr:uid="{00000000-0005-0000-0000-00008F030000}"/>
    <cellStyle name="Normale 13" xfId="87" xr:uid="{00000000-0005-0000-0000-000090030000}"/>
    <cellStyle name="Normale 13 2" xfId="965" xr:uid="{00000000-0005-0000-0000-000091030000}"/>
    <cellStyle name="Normale 13 3" xfId="966" xr:uid="{00000000-0005-0000-0000-000092030000}"/>
    <cellStyle name="Normale 14" xfId="88" xr:uid="{00000000-0005-0000-0000-000093030000}"/>
    <cellStyle name="Normale 14 2" xfId="967" xr:uid="{00000000-0005-0000-0000-000094030000}"/>
    <cellStyle name="Normale 15" xfId="89" xr:uid="{00000000-0005-0000-0000-000095030000}"/>
    <cellStyle name="Normale 15 2" xfId="968" xr:uid="{00000000-0005-0000-0000-000096030000}"/>
    <cellStyle name="Normale 16" xfId="90" xr:uid="{00000000-0005-0000-0000-000097030000}"/>
    <cellStyle name="Normale 16 2" xfId="969" xr:uid="{00000000-0005-0000-0000-000098030000}"/>
    <cellStyle name="Normale 17" xfId="91" xr:uid="{00000000-0005-0000-0000-000099030000}"/>
    <cellStyle name="Normale 17 2" xfId="970" xr:uid="{00000000-0005-0000-0000-00009A030000}"/>
    <cellStyle name="Normale 18" xfId="92" xr:uid="{00000000-0005-0000-0000-00009B030000}"/>
    <cellStyle name="Normale 18 2" xfId="971" xr:uid="{00000000-0005-0000-0000-00009C030000}"/>
    <cellStyle name="Normale 18 3" xfId="972" xr:uid="{00000000-0005-0000-0000-00009D030000}"/>
    <cellStyle name="Normale 18 4" xfId="973" xr:uid="{00000000-0005-0000-0000-00009E030000}"/>
    <cellStyle name="Normale 19" xfId="93" xr:uid="{00000000-0005-0000-0000-00009F030000}"/>
    <cellStyle name="Normale 19 2" xfId="974" xr:uid="{00000000-0005-0000-0000-0000A0030000}"/>
    <cellStyle name="Normale 2" xfId="2" xr:uid="{00000000-0005-0000-0000-0000A1030000}"/>
    <cellStyle name="Normale 2 10" xfId="975" xr:uid="{00000000-0005-0000-0000-0000A2030000}"/>
    <cellStyle name="Normale 2 11" xfId="976" xr:uid="{00000000-0005-0000-0000-0000A3030000}"/>
    <cellStyle name="Normale 2 12" xfId="977" xr:uid="{00000000-0005-0000-0000-0000A4030000}"/>
    <cellStyle name="Normale 2 13" xfId="978" xr:uid="{00000000-0005-0000-0000-0000A5030000}"/>
    <cellStyle name="Normale 2 14" xfId="979" xr:uid="{00000000-0005-0000-0000-0000A6030000}"/>
    <cellStyle name="Normale 2 15" xfId="980" xr:uid="{00000000-0005-0000-0000-0000A7030000}"/>
    <cellStyle name="Normale 2 16" xfId="981" xr:uid="{00000000-0005-0000-0000-0000A8030000}"/>
    <cellStyle name="Normale 2 17" xfId="982" xr:uid="{00000000-0005-0000-0000-0000A9030000}"/>
    <cellStyle name="Normale 2 18" xfId="983" xr:uid="{00000000-0005-0000-0000-0000AA030000}"/>
    <cellStyle name="Normale 2 19" xfId="984" xr:uid="{00000000-0005-0000-0000-0000AB030000}"/>
    <cellStyle name="Normale 2 2" xfId="94" xr:uid="{00000000-0005-0000-0000-0000AC030000}"/>
    <cellStyle name="Normale 2 2 2" xfId="985" xr:uid="{00000000-0005-0000-0000-0000AD030000}"/>
    <cellStyle name="Normale 2 2 3" xfId="986" xr:uid="{00000000-0005-0000-0000-0000AE030000}"/>
    <cellStyle name="Normale 2 20" xfId="987" xr:uid="{00000000-0005-0000-0000-0000AF030000}"/>
    <cellStyle name="Normale 2 21" xfId="988" xr:uid="{00000000-0005-0000-0000-0000B0030000}"/>
    <cellStyle name="Normale 2 22" xfId="989" xr:uid="{00000000-0005-0000-0000-0000B1030000}"/>
    <cellStyle name="Normale 2 23" xfId="990" xr:uid="{00000000-0005-0000-0000-0000B2030000}"/>
    <cellStyle name="Normale 2 24" xfId="991" xr:uid="{00000000-0005-0000-0000-0000B3030000}"/>
    <cellStyle name="Normale 2 3" xfId="95" xr:uid="{00000000-0005-0000-0000-0000B4030000}"/>
    <cellStyle name="Normale 2 3 2" xfId="992" xr:uid="{00000000-0005-0000-0000-0000B5030000}"/>
    <cellStyle name="Normale 2 4" xfId="138" xr:uid="{00000000-0005-0000-0000-0000B6030000}"/>
    <cellStyle name="Normale 2 5" xfId="993" xr:uid="{00000000-0005-0000-0000-0000B7030000}"/>
    <cellStyle name="Normale 2 6" xfId="994" xr:uid="{00000000-0005-0000-0000-0000B8030000}"/>
    <cellStyle name="Normale 2 7" xfId="995" xr:uid="{00000000-0005-0000-0000-0000B9030000}"/>
    <cellStyle name="Normale 2 8" xfId="996" xr:uid="{00000000-0005-0000-0000-0000BA030000}"/>
    <cellStyle name="Normale 2 9" xfId="997" xr:uid="{00000000-0005-0000-0000-0000BB030000}"/>
    <cellStyle name="Normale 2_104 23022009 Definitiva rilevazione costi del personale Ce 2007" xfId="998" xr:uid="{00000000-0005-0000-0000-0000BC030000}"/>
    <cellStyle name="Normale 20" xfId="96" xr:uid="{00000000-0005-0000-0000-0000BD030000}"/>
    <cellStyle name="Normale 20 2" xfId="999" xr:uid="{00000000-0005-0000-0000-0000BE030000}"/>
    <cellStyle name="Normale 21" xfId="97" xr:uid="{00000000-0005-0000-0000-0000BF030000}"/>
    <cellStyle name="Normale 21 2" xfId="1000" xr:uid="{00000000-0005-0000-0000-0000C0030000}"/>
    <cellStyle name="Normale 22" xfId="98" xr:uid="{00000000-0005-0000-0000-0000C1030000}"/>
    <cellStyle name="Normale 22 2" xfId="1001" xr:uid="{00000000-0005-0000-0000-0000C2030000}"/>
    <cellStyle name="Normale 23" xfId="99" xr:uid="{00000000-0005-0000-0000-0000C3030000}"/>
    <cellStyle name="Normale 24" xfId="100" xr:uid="{00000000-0005-0000-0000-0000C4030000}"/>
    <cellStyle name="Normale 25" xfId="101" xr:uid="{00000000-0005-0000-0000-0000C5030000}"/>
    <cellStyle name="Normale 25 2" xfId="1002" xr:uid="{00000000-0005-0000-0000-0000C6030000}"/>
    <cellStyle name="Normale 26" xfId="102" xr:uid="{00000000-0005-0000-0000-0000C7030000}"/>
    <cellStyle name="Normale 27" xfId="103" xr:uid="{00000000-0005-0000-0000-0000C8030000}"/>
    <cellStyle name="Normale 28" xfId="104" xr:uid="{00000000-0005-0000-0000-0000C9030000}"/>
    <cellStyle name="Normale 29" xfId="105" xr:uid="{00000000-0005-0000-0000-0000CA030000}"/>
    <cellStyle name="Normale 29 2" xfId="1169" xr:uid="{00000000-0005-0000-0000-0000CB030000}"/>
    <cellStyle name="Normale 3" xfId="106" xr:uid="{00000000-0005-0000-0000-0000CC030000}"/>
    <cellStyle name="Normale 3 10" xfId="1003" xr:uid="{00000000-0005-0000-0000-0000CD030000}"/>
    <cellStyle name="Normale 3 11" xfId="1004" xr:uid="{00000000-0005-0000-0000-0000CE030000}"/>
    <cellStyle name="Normale 3 12" xfId="1005" xr:uid="{00000000-0005-0000-0000-0000CF030000}"/>
    <cellStyle name="Normale 3 13" xfId="1006" xr:uid="{00000000-0005-0000-0000-0000D0030000}"/>
    <cellStyle name="Normale 3 14" xfId="1007" xr:uid="{00000000-0005-0000-0000-0000D1030000}"/>
    <cellStyle name="Normale 3 15" xfId="1008" xr:uid="{00000000-0005-0000-0000-0000D2030000}"/>
    <cellStyle name="Normale 3 16" xfId="1009" xr:uid="{00000000-0005-0000-0000-0000D3030000}"/>
    <cellStyle name="Normale 3 17" xfId="1010" xr:uid="{00000000-0005-0000-0000-0000D4030000}"/>
    <cellStyle name="Normale 3 18" xfId="1011" xr:uid="{00000000-0005-0000-0000-0000D5030000}"/>
    <cellStyle name="Normale 3 19" xfId="1012" xr:uid="{00000000-0005-0000-0000-0000D6030000}"/>
    <cellStyle name="Normale 3 2" xfId="1013" xr:uid="{00000000-0005-0000-0000-0000D7030000}"/>
    <cellStyle name="Normale 3 20" xfId="1014" xr:uid="{00000000-0005-0000-0000-0000D8030000}"/>
    <cellStyle name="Normale 3 21" xfId="1015" xr:uid="{00000000-0005-0000-0000-0000D9030000}"/>
    <cellStyle name="Normale 3 22" xfId="1016" xr:uid="{00000000-0005-0000-0000-0000DA030000}"/>
    <cellStyle name="Normale 3 3" xfId="1017" xr:uid="{00000000-0005-0000-0000-0000DB030000}"/>
    <cellStyle name="Normale 3 4" xfId="1018" xr:uid="{00000000-0005-0000-0000-0000DC030000}"/>
    <cellStyle name="Normale 3 5" xfId="1019" xr:uid="{00000000-0005-0000-0000-0000DD030000}"/>
    <cellStyle name="Normale 3 6" xfId="1020" xr:uid="{00000000-0005-0000-0000-0000DE030000}"/>
    <cellStyle name="Normale 3 7" xfId="1021" xr:uid="{00000000-0005-0000-0000-0000DF030000}"/>
    <cellStyle name="Normale 3 8" xfId="1022" xr:uid="{00000000-0005-0000-0000-0000E0030000}"/>
    <cellStyle name="Normale 3 9" xfId="1023" xr:uid="{00000000-0005-0000-0000-0000E1030000}"/>
    <cellStyle name="Normale 3_CE provv" xfId="1024" xr:uid="{00000000-0005-0000-0000-0000E2030000}"/>
    <cellStyle name="Normale 30" xfId="107" xr:uid="{00000000-0005-0000-0000-0000E3030000}"/>
    <cellStyle name="Normale 31" xfId="141" xr:uid="{00000000-0005-0000-0000-0000E4030000}"/>
    <cellStyle name="Normale 32" xfId="108" xr:uid="{00000000-0005-0000-0000-0000E5030000}"/>
    <cellStyle name="Normale 33" xfId="148" xr:uid="{00000000-0005-0000-0000-0000E6030000}"/>
    <cellStyle name="Normale 34" xfId="109" xr:uid="{00000000-0005-0000-0000-0000E7030000}"/>
    <cellStyle name="Normale 35" xfId="110" xr:uid="{00000000-0005-0000-0000-0000E8030000}"/>
    <cellStyle name="Normale 36" xfId="111" xr:uid="{00000000-0005-0000-0000-0000E9030000}"/>
    <cellStyle name="Normale 37" xfId="112" xr:uid="{00000000-0005-0000-0000-0000EA030000}"/>
    <cellStyle name="Normale 4" xfId="113" xr:uid="{00000000-0005-0000-0000-0000EB030000}"/>
    <cellStyle name="Normale 4 2" xfId="1025" xr:uid="{00000000-0005-0000-0000-0000EC030000}"/>
    <cellStyle name="Normale 4 3" xfId="1026" xr:uid="{00000000-0005-0000-0000-0000ED030000}"/>
    <cellStyle name="Normale 5" xfId="114" xr:uid="{00000000-0005-0000-0000-0000EE030000}"/>
    <cellStyle name="Normale 5 10" xfId="1027" xr:uid="{00000000-0005-0000-0000-0000EF030000}"/>
    <cellStyle name="Normale 5 11" xfId="1028" xr:uid="{00000000-0005-0000-0000-0000F0030000}"/>
    <cellStyle name="Normale 5 12" xfId="1029" xr:uid="{00000000-0005-0000-0000-0000F1030000}"/>
    <cellStyle name="Normale 5 13" xfId="1030" xr:uid="{00000000-0005-0000-0000-0000F2030000}"/>
    <cellStyle name="Normale 5 14" xfId="1031" xr:uid="{00000000-0005-0000-0000-0000F3030000}"/>
    <cellStyle name="Normale 5 15" xfId="1032" xr:uid="{00000000-0005-0000-0000-0000F4030000}"/>
    <cellStyle name="Normale 5 16" xfId="1033" xr:uid="{00000000-0005-0000-0000-0000F5030000}"/>
    <cellStyle name="Normale 5 17" xfId="1034" xr:uid="{00000000-0005-0000-0000-0000F6030000}"/>
    <cellStyle name="Normale 5 18" xfId="1035" xr:uid="{00000000-0005-0000-0000-0000F7030000}"/>
    <cellStyle name="Normale 5 19" xfId="1036" xr:uid="{00000000-0005-0000-0000-0000F8030000}"/>
    <cellStyle name="Normale 5 2" xfId="4" xr:uid="{00000000-0005-0000-0000-0000F9030000}"/>
    <cellStyle name="Normale 5 20" xfId="1037" xr:uid="{00000000-0005-0000-0000-0000FA030000}"/>
    <cellStyle name="Normale 5 3" xfId="115" xr:uid="{00000000-0005-0000-0000-0000FB030000}"/>
    <cellStyle name="Normale 5 4" xfId="144" xr:uid="{00000000-0005-0000-0000-0000FC030000}"/>
    <cellStyle name="Normale 5 5" xfId="1038" xr:uid="{00000000-0005-0000-0000-0000FD030000}"/>
    <cellStyle name="Normale 5 6" xfId="1039" xr:uid="{00000000-0005-0000-0000-0000FE030000}"/>
    <cellStyle name="Normale 5 7" xfId="1040" xr:uid="{00000000-0005-0000-0000-0000FF030000}"/>
    <cellStyle name="Normale 5 8" xfId="1041" xr:uid="{00000000-0005-0000-0000-000000040000}"/>
    <cellStyle name="Normale 5 9" xfId="1042" xr:uid="{00000000-0005-0000-0000-000001040000}"/>
    <cellStyle name="Normale 5_CE IV trim 2011-collegato-fg lavoro" xfId="1043" xr:uid="{00000000-0005-0000-0000-000002040000}"/>
    <cellStyle name="Normale 6" xfId="116" xr:uid="{00000000-0005-0000-0000-000003040000}"/>
    <cellStyle name="Normale 6 10" xfId="1044" xr:uid="{00000000-0005-0000-0000-000004040000}"/>
    <cellStyle name="Normale 6 11" xfId="1045" xr:uid="{00000000-0005-0000-0000-000005040000}"/>
    <cellStyle name="Normale 6 12" xfId="1046" xr:uid="{00000000-0005-0000-0000-000006040000}"/>
    <cellStyle name="Normale 6 13" xfId="1047" xr:uid="{00000000-0005-0000-0000-000007040000}"/>
    <cellStyle name="Normale 6 14" xfId="1048" xr:uid="{00000000-0005-0000-0000-000008040000}"/>
    <cellStyle name="Normale 6 15" xfId="1049" xr:uid="{00000000-0005-0000-0000-000009040000}"/>
    <cellStyle name="Normale 6 16" xfId="1050" xr:uid="{00000000-0005-0000-0000-00000A040000}"/>
    <cellStyle name="Normale 6 17" xfId="1051" xr:uid="{00000000-0005-0000-0000-00000B040000}"/>
    <cellStyle name="Normale 6 18" xfId="1052" xr:uid="{00000000-0005-0000-0000-00000C040000}"/>
    <cellStyle name="Normale 6 19" xfId="1053" xr:uid="{00000000-0005-0000-0000-00000D040000}"/>
    <cellStyle name="Normale 6 2" xfId="1054" xr:uid="{00000000-0005-0000-0000-00000E040000}"/>
    <cellStyle name="Normale 6 20" xfId="1055" xr:uid="{00000000-0005-0000-0000-00000F040000}"/>
    <cellStyle name="Normale 6 3" xfId="1056" xr:uid="{00000000-0005-0000-0000-000010040000}"/>
    <cellStyle name="Normale 6 4" xfId="1057" xr:uid="{00000000-0005-0000-0000-000011040000}"/>
    <cellStyle name="Normale 6 5" xfId="1058" xr:uid="{00000000-0005-0000-0000-000012040000}"/>
    <cellStyle name="Normale 6 6" xfId="1059" xr:uid="{00000000-0005-0000-0000-000013040000}"/>
    <cellStyle name="Normale 6 7" xfId="1060" xr:uid="{00000000-0005-0000-0000-000014040000}"/>
    <cellStyle name="Normale 6 8" xfId="1061" xr:uid="{00000000-0005-0000-0000-000015040000}"/>
    <cellStyle name="Normale 6 9" xfId="1062" xr:uid="{00000000-0005-0000-0000-000016040000}"/>
    <cellStyle name="Normale 7" xfId="117" xr:uid="{00000000-0005-0000-0000-000017040000}"/>
    <cellStyle name="Normale 7 2" xfId="1170" xr:uid="{00000000-0005-0000-0000-000018040000}"/>
    <cellStyle name="Normale 8" xfId="118" xr:uid="{00000000-0005-0000-0000-000019040000}"/>
    <cellStyle name="Normale 8 10" xfId="1063" xr:uid="{00000000-0005-0000-0000-00001A040000}"/>
    <cellStyle name="Normale 8 11" xfId="1064" xr:uid="{00000000-0005-0000-0000-00001B040000}"/>
    <cellStyle name="Normale 8 12" xfId="1065" xr:uid="{00000000-0005-0000-0000-00001C040000}"/>
    <cellStyle name="Normale 8 13" xfId="1066" xr:uid="{00000000-0005-0000-0000-00001D040000}"/>
    <cellStyle name="Normale 8 14" xfId="1067" xr:uid="{00000000-0005-0000-0000-00001E040000}"/>
    <cellStyle name="Normale 8 15" xfId="1068" xr:uid="{00000000-0005-0000-0000-00001F040000}"/>
    <cellStyle name="Normale 8 16" xfId="1069" xr:uid="{00000000-0005-0000-0000-000020040000}"/>
    <cellStyle name="Normale 8 17" xfId="1070" xr:uid="{00000000-0005-0000-0000-000021040000}"/>
    <cellStyle name="Normale 8 18" xfId="1071" xr:uid="{00000000-0005-0000-0000-000022040000}"/>
    <cellStyle name="Normale 8 19" xfId="1072" xr:uid="{00000000-0005-0000-0000-000023040000}"/>
    <cellStyle name="Normale 8 2" xfId="1073" xr:uid="{00000000-0005-0000-0000-000024040000}"/>
    <cellStyle name="Normale 8 20" xfId="1074" xr:uid="{00000000-0005-0000-0000-000025040000}"/>
    <cellStyle name="Normale 8 3" xfId="1075" xr:uid="{00000000-0005-0000-0000-000026040000}"/>
    <cellStyle name="Normale 8 4" xfId="1076" xr:uid="{00000000-0005-0000-0000-000027040000}"/>
    <cellStyle name="Normale 8 5" xfId="1077" xr:uid="{00000000-0005-0000-0000-000028040000}"/>
    <cellStyle name="Normale 8 6" xfId="1078" xr:uid="{00000000-0005-0000-0000-000029040000}"/>
    <cellStyle name="Normale 8 7" xfId="1079" xr:uid="{00000000-0005-0000-0000-00002A040000}"/>
    <cellStyle name="Normale 8 8" xfId="1080" xr:uid="{00000000-0005-0000-0000-00002B040000}"/>
    <cellStyle name="Normale 8 9" xfId="1081" xr:uid="{00000000-0005-0000-0000-00002C040000}"/>
    <cellStyle name="Normale 9" xfId="119" xr:uid="{00000000-0005-0000-0000-00002D040000}"/>
    <cellStyle name="Normale 9 2" xfId="1082" xr:uid="{00000000-0005-0000-0000-00002E040000}"/>
    <cellStyle name="Nota" xfId="1191" builtinId="10" customBuiltin="1"/>
    <cellStyle name="Nota 2" xfId="120" xr:uid="{00000000-0005-0000-0000-00002F040000}"/>
    <cellStyle name="Note 2" xfId="121" xr:uid="{00000000-0005-0000-0000-000030040000}"/>
    <cellStyle name="Nuovo" xfId="1083" xr:uid="{00000000-0005-0000-0000-000031040000}"/>
    <cellStyle name="Output" xfId="1186" builtinId="21" customBuiltin="1"/>
    <cellStyle name="Percent (,0)" xfId="1084" xr:uid="{00000000-0005-0000-0000-000032040000}"/>
    <cellStyle name="Percent (,00)" xfId="1085" xr:uid="{00000000-0005-0000-0000-000033040000}"/>
    <cellStyle name="Percent (,0000)" xfId="1086" xr:uid="{00000000-0005-0000-0000-000034040000}"/>
    <cellStyle name="Percent 2" xfId="1087" xr:uid="{00000000-0005-0000-0000-000035040000}"/>
    <cellStyle name="Percent 2 2" xfId="1088" xr:uid="{00000000-0005-0000-0000-000036040000}"/>
    <cellStyle name="Percent 3" xfId="1089" xr:uid="{00000000-0005-0000-0000-000037040000}"/>
    <cellStyle name="Percent 4" xfId="1090" xr:uid="{00000000-0005-0000-0000-000038040000}"/>
    <cellStyle name="Percent 5" xfId="1091" xr:uid="{00000000-0005-0000-0000-000039040000}"/>
    <cellStyle name="Percentuale (0,00%)" xfId="1092" xr:uid="{00000000-0005-0000-0000-00003A040000}"/>
    <cellStyle name="Percentuale 10" xfId="1093" xr:uid="{00000000-0005-0000-0000-00003B040000}"/>
    <cellStyle name="Percentuale 11" xfId="1094" xr:uid="{00000000-0005-0000-0000-00003C040000}"/>
    <cellStyle name="Percentuale 2" xfId="122" xr:uid="{00000000-0005-0000-0000-00003D040000}"/>
    <cellStyle name="Percentuale 2 2" xfId="123" xr:uid="{00000000-0005-0000-0000-00003E040000}"/>
    <cellStyle name="Percentuale 2 3" xfId="124" xr:uid="{00000000-0005-0000-0000-00003F040000}"/>
    <cellStyle name="Percentuale 2 4" xfId="125" xr:uid="{00000000-0005-0000-0000-000040040000}"/>
    <cellStyle name="Percentuale 2 5" xfId="126" xr:uid="{00000000-0005-0000-0000-000041040000}"/>
    <cellStyle name="Percentuale 2 6" xfId="127" xr:uid="{00000000-0005-0000-0000-000042040000}"/>
    <cellStyle name="Percentuale 2 7" xfId="128" xr:uid="{00000000-0005-0000-0000-000043040000}"/>
    <cellStyle name="Percentuale 2 8" xfId="129" xr:uid="{00000000-0005-0000-0000-000044040000}"/>
    <cellStyle name="Percentuale 2 9" xfId="130" xr:uid="{00000000-0005-0000-0000-000045040000}"/>
    <cellStyle name="Percentuale 3" xfId="131" xr:uid="{00000000-0005-0000-0000-000046040000}"/>
    <cellStyle name="Percentuale 3 10" xfId="1095" xr:uid="{00000000-0005-0000-0000-000047040000}"/>
    <cellStyle name="Percentuale 3 11" xfId="1096" xr:uid="{00000000-0005-0000-0000-000048040000}"/>
    <cellStyle name="Percentuale 3 12" xfId="1097" xr:uid="{00000000-0005-0000-0000-000049040000}"/>
    <cellStyle name="Percentuale 3 13" xfId="1098" xr:uid="{00000000-0005-0000-0000-00004A040000}"/>
    <cellStyle name="Percentuale 3 14" xfId="1099" xr:uid="{00000000-0005-0000-0000-00004B040000}"/>
    <cellStyle name="Percentuale 3 15" xfId="1100" xr:uid="{00000000-0005-0000-0000-00004C040000}"/>
    <cellStyle name="Percentuale 3 16" xfId="1101" xr:uid="{00000000-0005-0000-0000-00004D040000}"/>
    <cellStyle name="Percentuale 3 17" xfId="1102" xr:uid="{00000000-0005-0000-0000-00004E040000}"/>
    <cellStyle name="Percentuale 3 18" xfId="1103" xr:uid="{00000000-0005-0000-0000-00004F040000}"/>
    <cellStyle name="Percentuale 3 19" xfId="1104" xr:uid="{00000000-0005-0000-0000-000050040000}"/>
    <cellStyle name="Percentuale 3 2" xfId="1105" xr:uid="{00000000-0005-0000-0000-000051040000}"/>
    <cellStyle name="Percentuale 3 3" xfId="1106" xr:uid="{00000000-0005-0000-0000-000052040000}"/>
    <cellStyle name="Percentuale 3 4" xfId="1107" xr:uid="{00000000-0005-0000-0000-000053040000}"/>
    <cellStyle name="Percentuale 3 5" xfId="1108" xr:uid="{00000000-0005-0000-0000-000054040000}"/>
    <cellStyle name="Percentuale 3 6" xfId="1109" xr:uid="{00000000-0005-0000-0000-000055040000}"/>
    <cellStyle name="Percentuale 3 7" xfId="1110" xr:uid="{00000000-0005-0000-0000-000056040000}"/>
    <cellStyle name="Percentuale 3 8" xfId="1111" xr:uid="{00000000-0005-0000-0000-000057040000}"/>
    <cellStyle name="Percentuale 3 9" xfId="1112" xr:uid="{00000000-0005-0000-0000-000058040000}"/>
    <cellStyle name="Percentuale 4" xfId="1113" xr:uid="{00000000-0005-0000-0000-000059040000}"/>
    <cellStyle name="Percentuale 5" xfId="1114" xr:uid="{00000000-0005-0000-0000-00005A040000}"/>
    <cellStyle name="Percentuale 5 2" xfId="1115" xr:uid="{00000000-0005-0000-0000-00005B040000}"/>
    <cellStyle name="Percentuale 6" xfId="1116" xr:uid="{00000000-0005-0000-0000-00005C040000}"/>
    <cellStyle name="Percentuale 6 2" xfId="1117" xr:uid="{00000000-0005-0000-0000-00005D040000}"/>
    <cellStyle name="Percentuale 7" xfId="1118" xr:uid="{00000000-0005-0000-0000-00005E040000}"/>
    <cellStyle name="Percentuale 8" xfId="1119" xr:uid="{00000000-0005-0000-0000-00005F040000}"/>
    <cellStyle name="Percentuale 9" xfId="1120" xr:uid="{00000000-0005-0000-0000-000060040000}"/>
    <cellStyle name="Ratio" xfId="1121" xr:uid="{00000000-0005-0000-0000-000061040000}"/>
    <cellStyle name="Result" xfId="145" xr:uid="{00000000-0005-0000-0000-000062040000}"/>
    <cellStyle name="Result2" xfId="146" xr:uid="{00000000-0005-0000-0000-000063040000}"/>
    <cellStyle name="S7" xfId="1122" xr:uid="{00000000-0005-0000-0000-000064040000}"/>
    <cellStyle name="S8" xfId="1123" xr:uid="{00000000-0005-0000-0000-000065040000}"/>
    <cellStyle name="S9" xfId="1124" xr:uid="{00000000-0005-0000-0000-000066040000}"/>
    <cellStyle name="SAS FM Row drillable header" xfId="132" xr:uid="{00000000-0005-0000-0000-000067040000}"/>
    <cellStyle name="SAS FM Row header" xfId="133" xr:uid="{00000000-0005-0000-0000-000068040000}"/>
    <cellStyle name="TableStyleLight1" xfId="1125" xr:uid="{00000000-0005-0000-0000-000069040000}"/>
    <cellStyle name="Testo avviso" xfId="1190" builtinId="11" customBuiltin="1"/>
    <cellStyle name="Testo descrittivo" xfId="1192" builtinId="53" customBuiltin="1"/>
    <cellStyle name="Times 10" xfId="1126" xr:uid="{00000000-0005-0000-0000-00006A040000}"/>
    <cellStyle name="Title 10" xfId="1127" xr:uid="{00000000-0005-0000-0000-00006B040000}"/>
    <cellStyle name="Title 11" xfId="1128" xr:uid="{00000000-0005-0000-0000-00006C040000}"/>
    <cellStyle name="Title 12" xfId="1129" xr:uid="{00000000-0005-0000-0000-00006D040000}"/>
    <cellStyle name="Title 13" xfId="1130" xr:uid="{00000000-0005-0000-0000-00006E040000}"/>
    <cellStyle name="Title 14" xfId="1131" xr:uid="{00000000-0005-0000-0000-00006F040000}"/>
    <cellStyle name="Title 15" xfId="1132" xr:uid="{00000000-0005-0000-0000-000070040000}"/>
    <cellStyle name="Title 16" xfId="1133" xr:uid="{00000000-0005-0000-0000-000071040000}"/>
    <cellStyle name="Title 17" xfId="1134" xr:uid="{00000000-0005-0000-0000-000072040000}"/>
    <cellStyle name="Title 18" xfId="1135" xr:uid="{00000000-0005-0000-0000-000073040000}"/>
    <cellStyle name="Title 19" xfId="1136" xr:uid="{00000000-0005-0000-0000-000074040000}"/>
    <cellStyle name="Title 2" xfId="1137" xr:uid="{00000000-0005-0000-0000-000075040000}"/>
    <cellStyle name="Title 20" xfId="134" xr:uid="{00000000-0005-0000-0000-000076040000}"/>
    <cellStyle name="Title 3" xfId="1138" xr:uid="{00000000-0005-0000-0000-000077040000}"/>
    <cellStyle name="Title 4" xfId="1139" xr:uid="{00000000-0005-0000-0000-000078040000}"/>
    <cellStyle name="Title 5" xfId="1140" xr:uid="{00000000-0005-0000-0000-000079040000}"/>
    <cellStyle name="Title 6" xfId="1141" xr:uid="{00000000-0005-0000-0000-00007A040000}"/>
    <cellStyle name="Title 7" xfId="1142" xr:uid="{00000000-0005-0000-0000-00007B040000}"/>
    <cellStyle name="Title 8" xfId="1143" xr:uid="{00000000-0005-0000-0000-00007C040000}"/>
    <cellStyle name="Title 9" xfId="1144" xr:uid="{00000000-0005-0000-0000-00007D040000}"/>
    <cellStyle name="Titolo" xfId="1177" builtinId="15" customBuiltin="1"/>
    <cellStyle name="Titolo 1" xfId="1178" builtinId="16" customBuiltin="1"/>
    <cellStyle name="Titolo 2" xfId="1179" builtinId="17" customBuiltin="1"/>
    <cellStyle name="Titolo 3" xfId="1180" builtinId="18" customBuiltin="1"/>
    <cellStyle name="Titolo 4" xfId="1181" builtinId="19" customBuiltin="1"/>
    <cellStyle name="Total 10" xfId="1145" xr:uid="{00000000-0005-0000-0000-00007E040000}"/>
    <cellStyle name="Total 11" xfId="1146" xr:uid="{00000000-0005-0000-0000-00007F040000}"/>
    <cellStyle name="Total 12" xfId="1147" xr:uid="{00000000-0005-0000-0000-000080040000}"/>
    <cellStyle name="Total 13" xfId="1148" xr:uid="{00000000-0005-0000-0000-000081040000}"/>
    <cellStyle name="Total 14" xfId="1149" xr:uid="{00000000-0005-0000-0000-000082040000}"/>
    <cellStyle name="Total 15" xfId="1150" xr:uid="{00000000-0005-0000-0000-000083040000}"/>
    <cellStyle name="Total 16" xfId="1151" xr:uid="{00000000-0005-0000-0000-000084040000}"/>
    <cellStyle name="Total 17" xfId="1152" xr:uid="{00000000-0005-0000-0000-000085040000}"/>
    <cellStyle name="Total 18" xfId="1153" xr:uid="{00000000-0005-0000-0000-000086040000}"/>
    <cellStyle name="Total 19" xfId="1154" xr:uid="{00000000-0005-0000-0000-000087040000}"/>
    <cellStyle name="Total 2" xfId="1155" xr:uid="{00000000-0005-0000-0000-000088040000}"/>
    <cellStyle name="Total 20" xfId="135" xr:uid="{00000000-0005-0000-0000-000089040000}"/>
    <cellStyle name="Total 3" xfId="1156" xr:uid="{00000000-0005-0000-0000-00008A040000}"/>
    <cellStyle name="Total 4" xfId="1157" xr:uid="{00000000-0005-0000-0000-00008B040000}"/>
    <cellStyle name="Total 5" xfId="1158" xr:uid="{00000000-0005-0000-0000-00008C040000}"/>
    <cellStyle name="Total 6" xfId="1159" xr:uid="{00000000-0005-0000-0000-00008D040000}"/>
    <cellStyle name="Total 7" xfId="1160" xr:uid="{00000000-0005-0000-0000-00008E040000}"/>
    <cellStyle name="Total 8" xfId="1161" xr:uid="{00000000-0005-0000-0000-00008F040000}"/>
    <cellStyle name="Total 9" xfId="1162" xr:uid="{00000000-0005-0000-0000-000090040000}"/>
    <cellStyle name="Totale" xfId="1193" builtinId="25" customBuiltin="1"/>
    <cellStyle name="Valore non valido" xfId="1183" builtinId="27" customBuiltin="1"/>
    <cellStyle name="Valore non valido 2" xfId="1163" xr:uid="{00000000-0005-0000-0000-000091040000}"/>
    <cellStyle name="Valore valido" xfId="1182" builtinId="26" customBuiltin="1"/>
    <cellStyle name="Valuta (0)_ FILE PROVA" xfId="136" xr:uid="{00000000-0005-0000-0000-000092040000}"/>
    <cellStyle name="Valuta [0] 2" xfId="1164" xr:uid="{00000000-0005-0000-0000-000093040000}"/>
    <cellStyle name="Valuta [0] 3" xfId="1165" xr:uid="{00000000-0005-0000-0000-000094040000}"/>
    <cellStyle name="Valuta 2" xfId="1166" xr:uid="{00000000-0005-0000-0000-000095040000}"/>
    <cellStyle name="Valuta 3" xfId="1167" xr:uid="{00000000-0005-0000-0000-000096040000}"/>
    <cellStyle name="Valuta 4" xfId="1168" xr:uid="{00000000-0005-0000-0000-000097040000}"/>
    <cellStyle name="Warning Text 2" xfId="137" xr:uid="{00000000-0005-0000-0000-000098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view="pageBreakPreview" topLeftCell="A14" zoomScale="70" zoomScaleNormal="80" zoomScaleSheetLayoutView="70" workbookViewId="0">
      <selection activeCell="I1" sqref="I1:I2"/>
    </sheetView>
  </sheetViews>
  <sheetFormatPr defaultColWidth="9.140625" defaultRowHeight="15"/>
  <cols>
    <col min="1" max="2" width="35" style="4" customWidth="1"/>
    <col min="3" max="3" width="16.42578125" style="4" customWidth="1"/>
    <col min="4" max="5" width="17.28515625" style="4" customWidth="1"/>
    <col min="6" max="6" width="15.42578125" style="4" customWidth="1"/>
    <col min="7" max="7" width="16.42578125" style="4" customWidth="1"/>
    <col min="8" max="8" width="17.140625" style="4" customWidth="1"/>
    <col min="9" max="9" width="18.7109375" style="4" customWidth="1"/>
    <col min="10" max="11" width="12.5703125" style="4" customWidth="1"/>
    <col min="12" max="12" width="17.28515625" style="4" customWidth="1"/>
    <col min="13" max="15" width="12.5703125" style="4" customWidth="1"/>
    <col min="16" max="16384" width="9.140625" style="4"/>
  </cols>
  <sheetData>
    <row r="1" spans="1:15" ht="14.45" customHeight="1">
      <c r="C1" s="87"/>
      <c r="D1"/>
      <c r="E1"/>
      <c r="F1" s="138" t="s">
        <v>754</v>
      </c>
      <c r="G1" s="139"/>
      <c r="H1" s="140"/>
      <c r="I1" s="141" t="s">
        <v>755</v>
      </c>
      <c r="J1" s="142" t="s">
        <v>298</v>
      </c>
      <c r="K1" s="142"/>
      <c r="L1" s="142"/>
      <c r="M1" s="142"/>
      <c r="N1" s="142"/>
    </row>
    <row r="2" spans="1:15" ht="111" customHeight="1">
      <c r="A2" s="6" t="s">
        <v>0</v>
      </c>
      <c r="B2" s="36" t="s">
        <v>1</v>
      </c>
      <c r="C2" s="90" t="s">
        <v>677</v>
      </c>
      <c r="D2" s="89" t="s">
        <v>756</v>
      </c>
      <c r="E2" s="89" t="s">
        <v>757</v>
      </c>
      <c r="F2" s="89" t="s">
        <v>758</v>
      </c>
      <c r="G2" s="89" t="s">
        <v>759</v>
      </c>
      <c r="H2" s="89" t="s">
        <v>760</v>
      </c>
      <c r="I2" s="141"/>
      <c r="J2" s="91" t="s">
        <v>299</v>
      </c>
      <c r="K2" s="91" t="s">
        <v>300</v>
      </c>
      <c r="L2" s="91" t="s">
        <v>301</v>
      </c>
      <c r="M2" s="91" t="s">
        <v>302</v>
      </c>
      <c r="N2" s="91" t="s">
        <v>303</v>
      </c>
      <c r="O2" s="42" t="s">
        <v>315</v>
      </c>
    </row>
    <row r="3" spans="1:15">
      <c r="A3" s="38"/>
      <c r="B3" s="36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94" t="s">
        <v>680</v>
      </c>
      <c r="J3" s="93" t="s">
        <v>306</v>
      </c>
      <c r="K3" s="93" t="s">
        <v>307</v>
      </c>
      <c r="L3" s="93" t="s">
        <v>308</v>
      </c>
      <c r="M3" s="93" t="s">
        <v>309</v>
      </c>
      <c r="N3" s="93" t="s">
        <v>681</v>
      </c>
      <c r="O3" s="43"/>
    </row>
    <row r="4" spans="1:15" ht="51" customHeight="1">
      <c r="A4" s="67" t="s">
        <v>2</v>
      </c>
      <c r="B4" s="68" t="s">
        <v>3</v>
      </c>
      <c r="C4" s="29"/>
      <c r="D4" s="7"/>
      <c r="E4" s="103"/>
      <c r="F4" s="7"/>
      <c r="G4" s="7"/>
      <c r="H4" s="7"/>
      <c r="I4" s="5"/>
      <c r="J4" s="5"/>
      <c r="K4" s="5"/>
      <c r="L4" s="5"/>
      <c r="M4" s="5"/>
      <c r="N4" s="5"/>
      <c r="O4" s="5"/>
    </row>
    <row r="5" spans="1:15" ht="60">
      <c r="A5" s="69" t="s">
        <v>4</v>
      </c>
      <c r="B5" s="68" t="s">
        <v>5</v>
      </c>
      <c r="C5" s="30"/>
      <c r="D5" s="7"/>
      <c r="E5" s="103"/>
      <c r="F5" s="7"/>
      <c r="G5" s="7"/>
      <c r="H5" s="7"/>
      <c r="I5" s="5"/>
      <c r="J5" s="5"/>
      <c r="K5" s="5"/>
      <c r="L5" s="5"/>
      <c r="M5" s="5"/>
      <c r="N5" s="5"/>
      <c r="O5" s="5"/>
    </row>
    <row r="6" spans="1:15" ht="45">
      <c r="A6" s="69" t="s">
        <v>4</v>
      </c>
      <c r="B6" s="68" t="s">
        <v>6</v>
      </c>
      <c r="C6" s="29"/>
      <c r="D6" s="7"/>
      <c r="E6" s="103"/>
      <c r="F6" s="7"/>
      <c r="G6" s="7"/>
      <c r="H6" s="7"/>
      <c r="I6" s="5"/>
      <c r="J6" s="5"/>
      <c r="K6" s="5"/>
      <c r="L6" s="5"/>
      <c r="M6" s="5"/>
      <c r="N6" s="5"/>
      <c r="O6" s="5"/>
    </row>
    <row r="7" spans="1:15" ht="30">
      <c r="A7" s="69" t="s">
        <v>4</v>
      </c>
      <c r="B7" s="68" t="s">
        <v>7</v>
      </c>
      <c r="C7" s="30"/>
      <c r="D7" s="7"/>
      <c r="E7" s="103"/>
      <c r="F7" s="7"/>
      <c r="G7" s="7"/>
      <c r="H7" s="7"/>
      <c r="I7" s="5"/>
      <c r="J7" s="5"/>
      <c r="K7" s="5"/>
      <c r="L7" s="5"/>
      <c r="M7" s="5"/>
      <c r="N7" s="5"/>
      <c r="O7" s="5"/>
    </row>
    <row r="8" spans="1:15">
      <c r="A8" s="69" t="s">
        <v>4</v>
      </c>
      <c r="B8" s="68" t="s">
        <v>8</v>
      </c>
      <c r="C8" s="30">
        <v>200000</v>
      </c>
      <c r="D8" s="7">
        <v>0</v>
      </c>
      <c r="E8" s="103"/>
      <c r="F8" s="7"/>
      <c r="G8" s="7"/>
      <c r="H8" s="7"/>
      <c r="I8" s="5"/>
      <c r="J8" s="5"/>
      <c r="K8" s="5"/>
      <c r="L8" s="5"/>
      <c r="M8" s="5"/>
      <c r="N8" s="5"/>
      <c r="O8" s="5"/>
    </row>
    <row r="9" spans="1:15" ht="60">
      <c r="A9" s="70" t="s">
        <v>9</v>
      </c>
      <c r="B9" s="71" t="s">
        <v>10</v>
      </c>
      <c r="C9" s="30"/>
      <c r="D9" s="7"/>
      <c r="E9" s="103"/>
      <c r="F9" s="7"/>
      <c r="G9" s="7"/>
      <c r="H9" s="7"/>
      <c r="I9" s="5"/>
      <c r="J9" s="5"/>
      <c r="K9" s="5"/>
      <c r="L9" s="5"/>
      <c r="M9" s="5"/>
      <c r="N9" s="5"/>
      <c r="O9" s="5"/>
    </row>
    <row r="10" spans="1:15" ht="30">
      <c r="A10" s="67" t="s">
        <v>11</v>
      </c>
      <c r="B10" s="72" t="s">
        <v>11</v>
      </c>
      <c r="C10" s="30"/>
      <c r="D10" s="7"/>
      <c r="E10" s="103"/>
      <c r="F10" s="7"/>
      <c r="G10" s="7"/>
      <c r="H10" s="7"/>
      <c r="I10" s="5"/>
      <c r="J10" s="5"/>
      <c r="K10" s="5"/>
      <c r="L10" s="5"/>
      <c r="M10" s="5"/>
      <c r="N10" s="5"/>
      <c r="O10" s="5"/>
    </row>
    <row r="11" spans="1:15" ht="30">
      <c r="A11" s="67" t="s">
        <v>12</v>
      </c>
      <c r="B11" s="68" t="s">
        <v>13</v>
      </c>
      <c r="C11" s="29"/>
      <c r="D11" s="7"/>
      <c r="E11" s="103"/>
      <c r="F11" s="7"/>
      <c r="G11" s="7"/>
      <c r="H11" s="7"/>
      <c r="I11" s="5"/>
      <c r="J11" s="5"/>
      <c r="K11" s="5"/>
      <c r="L11" s="5"/>
      <c r="M11" s="5"/>
      <c r="N11" s="5"/>
      <c r="O11" s="5"/>
    </row>
    <row r="12" spans="1:15" ht="45">
      <c r="A12" s="67" t="s">
        <v>12</v>
      </c>
      <c r="B12" s="68" t="s">
        <v>14</v>
      </c>
      <c r="C12" s="30"/>
      <c r="D12" s="7"/>
      <c r="E12" s="103"/>
      <c r="F12" s="7"/>
      <c r="G12" s="7"/>
      <c r="H12" s="7"/>
      <c r="I12" s="5"/>
      <c r="J12" s="5"/>
      <c r="K12" s="5"/>
      <c r="L12" s="5"/>
      <c r="M12" s="5"/>
      <c r="N12" s="5"/>
      <c r="O12" s="5"/>
    </row>
    <row r="13" spans="1:15" ht="60">
      <c r="A13" s="67" t="s">
        <v>15</v>
      </c>
      <c r="B13" s="68" t="s">
        <v>16</v>
      </c>
      <c r="C13" s="29"/>
      <c r="D13" s="7"/>
      <c r="E13" s="103"/>
      <c r="F13" s="7"/>
      <c r="G13" s="7"/>
      <c r="H13" s="7"/>
      <c r="I13" s="5"/>
      <c r="J13" s="5"/>
      <c r="K13" s="5"/>
      <c r="L13" s="5"/>
      <c r="M13" s="5"/>
      <c r="N13" s="5"/>
      <c r="O13" s="5"/>
    </row>
    <row r="14" spans="1:15" ht="45">
      <c r="A14" s="67" t="s">
        <v>17</v>
      </c>
      <c r="B14" s="68" t="s">
        <v>18</v>
      </c>
      <c r="C14" s="30"/>
      <c r="D14" s="7"/>
      <c r="E14" s="103"/>
      <c r="F14" s="7"/>
      <c r="G14" s="7"/>
      <c r="H14" s="7"/>
      <c r="I14" s="5"/>
      <c r="J14" s="5"/>
      <c r="K14" s="5"/>
      <c r="L14" s="5"/>
      <c r="M14" s="5"/>
      <c r="N14" s="5"/>
      <c r="O14" s="5"/>
    </row>
    <row r="15" spans="1:15" ht="60">
      <c r="A15" s="67" t="s">
        <v>17</v>
      </c>
      <c r="B15" s="68" t="s">
        <v>162</v>
      </c>
      <c r="C15" s="29"/>
      <c r="D15" s="7"/>
      <c r="E15" s="103"/>
      <c r="F15" s="7"/>
      <c r="G15" s="7"/>
      <c r="H15" s="7"/>
      <c r="I15" s="5"/>
      <c r="J15" s="5"/>
      <c r="K15" s="5"/>
      <c r="L15" s="5"/>
      <c r="M15" s="5"/>
      <c r="N15" s="5"/>
      <c r="O15" s="5"/>
    </row>
    <row r="16" spans="1:15" ht="60">
      <c r="A16" s="67" t="s">
        <v>19</v>
      </c>
      <c r="B16" s="68" t="s">
        <v>20</v>
      </c>
      <c r="C16" s="30">
        <v>126333</v>
      </c>
      <c r="D16" s="7"/>
      <c r="E16" s="103"/>
      <c r="F16" s="7"/>
      <c r="G16" s="7"/>
      <c r="H16" s="7"/>
      <c r="I16" s="5"/>
      <c r="J16" s="5"/>
      <c r="K16" s="5"/>
      <c r="L16" s="5"/>
      <c r="M16" s="5"/>
      <c r="N16" s="5"/>
      <c r="O16" s="5"/>
    </row>
    <row r="17" spans="1:15" ht="30">
      <c r="A17" s="70" t="s">
        <v>21</v>
      </c>
      <c r="B17" s="71" t="s">
        <v>22</v>
      </c>
      <c r="C17" s="30"/>
      <c r="D17" s="7"/>
      <c r="E17" s="103"/>
      <c r="F17" s="7"/>
      <c r="G17" s="7"/>
      <c r="H17" s="7"/>
      <c r="I17" s="5"/>
      <c r="J17" s="5"/>
      <c r="K17" s="5"/>
      <c r="L17" s="5"/>
      <c r="M17" s="5"/>
      <c r="N17" s="5"/>
      <c r="O17" s="5"/>
    </row>
    <row r="18" spans="1:15" ht="30">
      <c r="A18" s="70" t="s">
        <v>21</v>
      </c>
      <c r="B18" s="71" t="s">
        <v>23</v>
      </c>
      <c r="C18" s="29"/>
      <c r="D18" s="7"/>
      <c r="E18" s="103"/>
      <c r="F18" s="7"/>
      <c r="G18" s="7"/>
      <c r="H18" s="7"/>
      <c r="I18" s="5"/>
      <c r="J18" s="5"/>
      <c r="K18" s="5"/>
      <c r="L18" s="5"/>
      <c r="M18" s="5"/>
      <c r="N18" s="5"/>
      <c r="O18" s="5"/>
    </row>
    <row r="19" spans="1:15" ht="30">
      <c r="A19" s="67" t="s">
        <v>24</v>
      </c>
      <c r="B19" s="68" t="s">
        <v>25</v>
      </c>
      <c r="C19" s="30">
        <v>100000</v>
      </c>
      <c r="D19" s="7"/>
      <c r="E19" s="103"/>
      <c r="F19" s="7"/>
      <c r="G19" s="7"/>
      <c r="H19" s="7"/>
      <c r="I19" s="5"/>
      <c r="J19" s="5"/>
      <c r="K19" s="5"/>
      <c r="L19" s="5"/>
      <c r="M19" s="5"/>
      <c r="N19" s="5"/>
      <c r="O19" s="5"/>
    </row>
    <row r="20" spans="1:15">
      <c r="A20" s="67" t="s">
        <v>24</v>
      </c>
      <c r="B20" s="68" t="s">
        <v>26</v>
      </c>
      <c r="C20" s="30"/>
      <c r="D20" s="7"/>
      <c r="E20" s="103"/>
      <c r="F20" s="7"/>
      <c r="G20" s="7"/>
      <c r="H20" s="7"/>
      <c r="I20" s="5"/>
      <c r="J20" s="5"/>
      <c r="K20" s="5"/>
      <c r="L20" s="5"/>
      <c r="M20" s="5"/>
      <c r="N20" s="5"/>
      <c r="O20" s="5"/>
    </row>
    <row r="21" spans="1:15">
      <c r="A21" s="67" t="s">
        <v>24</v>
      </c>
      <c r="B21" s="68" t="s">
        <v>27</v>
      </c>
      <c r="C21" s="30">
        <v>200000</v>
      </c>
      <c r="D21" s="7"/>
      <c r="E21" s="103"/>
      <c r="F21" s="7"/>
      <c r="G21" s="7"/>
      <c r="H21" s="7"/>
      <c r="I21" s="5"/>
      <c r="J21" s="5"/>
      <c r="K21" s="5"/>
      <c r="L21" s="5"/>
      <c r="M21" s="5"/>
      <c r="N21" s="5"/>
      <c r="O21" s="5"/>
    </row>
    <row r="22" spans="1:15">
      <c r="A22" s="67" t="s">
        <v>28</v>
      </c>
      <c r="B22" s="73" t="s">
        <v>29</v>
      </c>
      <c r="C22" s="31"/>
      <c r="D22" s="7"/>
      <c r="E22" s="103"/>
      <c r="F22" s="7"/>
      <c r="G22" s="7"/>
      <c r="H22" s="7"/>
      <c r="I22" s="5"/>
      <c r="J22" s="5"/>
      <c r="K22" s="5"/>
      <c r="L22" s="5"/>
      <c r="M22" s="5"/>
      <c r="N22" s="5"/>
      <c r="O22" s="5"/>
    </row>
    <row r="23" spans="1:15">
      <c r="A23" s="67" t="s">
        <v>28</v>
      </c>
      <c r="B23" s="68" t="s">
        <v>30</v>
      </c>
      <c r="C23" s="29"/>
      <c r="D23" s="7"/>
      <c r="E23" s="103"/>
      <c r="F23" s="7"/>
      <c r="G23" s="7"/>
      <c r="H23" s="7"/>
      <c r="I23" s="5"/>
      <c r="J23" s="5"/>
      <c r="K23" s="5"/>
      <c r="L23" s="5"/>
      <c r="M23" s="5"/>
      <c r="N23" s="5"/>
      <c r="O23" s="5"/>
    </row>
    <row r="24" spans="1:15">
      <c r="A24" s="67" t="s">
        <v>28</v>
      </c>
      <c r="B24" s="68" t="s">
        <v>31</v>
      </c>
      <c r="C24" s="30"/>
      <c r="D24" s="7"/>
      <c r="E24" s="103"/>
      <c r="F24" s="7"/>
      <c r="G24" s="7"/>
      <c r="H24" s="7"/>
      <c r="I24" s="5"/>
      <c r="J24" s="5"/>
      <c r="K24" s="5"/>
      <c r="L24" s="5"/>
      <c r="M24" s="5"/>
      <c r="N24" s="5"/>
      <c r="O24" s="5"/>
    </row>
    <row r="25" spans="1:15" ht="30">
      <c r="A25" s="67" t="s">
        <v>28</v>
      </c>
      <c r="B25" s="68" t="s">
        <v>32</v>
      </c>
      <c r="C25" s="29"/>
      <c r="D25" s="7"/>
      <c r="E25" s="103"/>
      <c r="F25" s="7"/>
      <c r="G25" s="7"/>
      <c r="H25" s="7"/>
      <c r="I25" s="5"/>
      <c r="J25" s="5"/>
      <c r="K25" s="5"/>
      <c r="L25" s="5"/>
      <c r="M25" s="5"/>
      <c r="N25" s="5"/>
      <c r="O25" s="5"/>
    </row>
    <row r="26" spans="1:15" ht="30">
      <c r="A26" s="67" t="s">
        <v>28</v>
      </c>
      <c r="B26" s="68" t="s">
        <v>33</v>
      </c>
      <c r="C26" s="30"/>
      <c r="D26" s="7"/>
      <c r="E26" s="103"/>
      <c r="F26" s="7"/>
      <c r="G26" s="7"/>
      <c r="H26" s="7"/>
      <c r="I26" s="5"/>
      <c r="J26" s="5"/>
      <c r="K26" s="5"/>
      <c r="L26" s="5"/>
      <c r="M26" s="5"/>
      <c r="N26" s="5"/>
      <c r="O26" s="5"/>
    </row>
    <row r="27" spans="1:15" ht="30">
      <c r="A27" s="67" t="s">
        <v>28</v>
      </c>
      <c r="B27" s="68" t="s">
        <v>34</v>
      </c>
      <c r="C27" s="30"/>
      <c r="D27" s="7"/>
      <c r="E27" s="103"/>
      <c r="F27" s="7"/>
      <c r="G27" s="7"/>
      <c r="H27" s="7"/>
      <c r="I27" s="5"/>
      <c r="J27" s="5"/>
      <c r="K27" s="5"/>
      <c r="L27" s="5"/>
      <c r="M27" s="5"/>
      <c r="N27" s="5"/>
      <c r="O27" s="5"/>
    </row>
    <row r="28" spans="1:15" ht="30">
      <c r="A28" s="67" t="s">
        <v>35</v>
      </c>
      <c r="B28" s="68" t="s">
        <v>36</v>
      </c>
      <c r="C28" s="29"/>
      <c r="D28" s="7"/>
      <c r="E28" s="103"/>
      <c r="F28" s="7"/>
      <c r="G28" s="7"/>
      <c r="H28" s="7"/>
      <c r="I28" s="5"/>
      <c r="J28" s="5"/>
      <c r="K28" s="5"/>
      <c r="L28" s="5"/>
      <c r="M28" s="5"/>
      <c r="N28" s="5"/>
      <c r="O28" s="5"/>
    </row>
    <row r="29" spans="1:15" ht="30">
      <c r="A29" s="67" t="s">
        <v>35</v>
      </c>
      <c r="B29" s="68" t="s">
        <v>163</v>
      </c>
      <c r="C29" s="30"/>
      <c r="D29" s="7"/>
      <c r="E29" s="103"/>
      <c r="F29" s="7"/>
      <c r="G29" s="7"/>
      <c r="H29" s="7"/>
      <c r="I29" s="5"/>
      <c r="J29" s="5"/>
      <c r="K29" s="5"/>
      <c r="L29" s="5"/>
      <c r="M29" s="5"/>
      <c r="N29" s="5"/>
      <c r="O29" s="5"/>
    </row>
    <row r="30" spans="1:15" ht="30">
      <c r="A30" s="67" t="s">
        <v>35</v>
      </c>
      <c r="B30" s="68" t="s">
        <v>37</v>
      </c>
      <c r="C30" s="30"/>
      <c r="D30" s="7"/>
      <c r="E30" s="103"/>
      <c r="F30" s="7"/>
      <c r="G30" s="7"/>
      <c r="H30" s="7"/>
      <c r="I30" s="5"/>
      <c r="J30" s="5"/>
      <c r="K30" s="5"/>
      <c r="L30" s="5"/>
      <c r="M30" s="5"/>
      <c r="N30" s="5"/>
      <c r="O30" s="5"/>
    </row>
    <row r="31" spans="1:15" ht="45">
      <c r="A31" s="67" t="s">
        <v>38</v>
      </c>
      <c r="B31" s="67"/>
      <c r="C31" s="30"/>
      <c r="D31" s="7"/>
      <c r="E31" s="103"/>
      <c r="F31" s="7"/>
      <c r="G31" s="7"/>
      <c r="H31" s="7"/>
      <c r="I31" s="5"/>
      <c r="J31" s="5"/>
      <c r="K31" s="5"/>
      <c r="L31" s="5"/>
      <c r="M31" s="5"/>
      <c r="N31" s="5"/>
      <c r="O31" s="5"/>
    </row>
    <row r="32" spans="1:15">
      <c r="A32" s="67" t="s">
        <v>39</v>
      </c>
      <c r="B32" s="67"/>
      <c r="C32" s="29"/>
      <c r="D32" s="7"/>
      <c r="E32" s="103"/>
      <c r="F32" s="7"/>
      <c r="G32" s="7"/>
      <c r="H32" s="7"/>
      <c r="I32" s="5"/>
      <c r="J32" s="5"/>
      <c r="K32" s="5"/>
      <c r="L32" s="5"/>
      <c r="M32" s="5"/>
      <c r="N32" s="5"/>
      <c r="O32" s="5"/>
    </row>
    <row r="33" spans="1:15">
      <c r="A33" s="69" t="s">
        <v>40</v>
      </c>
      <c r="B33" s="69"/>
      <c r="C33" s="30"/>
      <c r="D33" s="7"/>
      <c r="E33" s="103"/>
      <c r="F33" s="7"/>
      <c r="G33" s="7"/>
      <c r="H33" s="7"/>
      <c r="I33" s="5"/>
      <c r="J33" s="5"/>
      <c r="K33" s="5"/>
      <c r="L33" s="5"/>
      <c r="M33" s="5"/>
      <c r="N33" s="5"/>
      <c r="O33" s="5"/>
    </row>
    <row r="34" spans="1:15" ht="30">
      <c r="A34" s="67" t="s">
        <v>41</v>
      </c>
      <c r="B34" s="67"/>
      <c r="C34" s="30"/>
      <c r="D34" s="7"/>
      <c r="E34" s="103"/>
      <c r="F34" s="7"/>
      <c r="G34" s="7"/>
      <c r="H34" s="7"/>
      <c r="I34" s="5"/>
      <c r="J34" s="5"/>
      <c r="K34" s="5"/>
      <c r="L34" s="5"/>
      <c r="M34" s="5"/>
      <c r="N34" s="5"/>
      <c r="O34" s="5"/>
    </row>
    <row r="35" spans="1:15">
      <c r="A35" s="69" t="s">
        <v>42</v>
      </c>
      <c r="B35" s="69"/>
      <c r="C35" s="30">
        <f>SUM(C4:C34)</f>
        <v>626333</v>
      </c>
      <c r="D35" s="7"/>
      <c r="E35" s="103"/>
      <c r="F35" s="7"/>
      <c r="G35" s="7"/>
      <c r="H35" s="7"/>
      <c r="I35" s="5"/>
      <c r="J35" s="5"/>
      <c r="K35" s="5"/>
      <c r="L35" s="5"/>
      <c r="M35" s="5"/>
      <c r="N35" s="5"/>
      <c r="O35" s="5"/>
    </row>
    <row r="36" spans="1:15" ht="90">
      <c r="A36" s="67" t="s">
        <v>43</v>
      </c>
      <c r="B36" s="67"/>
      <c r="C36" s="105">
        <v>16350</v>
      </c>
      <c r="D36" s="7"/>
      <c r="E36" s="103"/>
      <c r="F36" s="7"/>
      <c r="G36" s="7"/>
      <c r="H36" s="7"/>
      <c r="I36" s="5"/>
      <c r="J36" s="5"/>
      <c r="K36" s="5"/>
      <c r="L36" s="5"/>
      <c r="M36" s="5"/>
      <c r="N36" s="5"/>
      <c r="O36" s="5"/>
    </row>
    <row r="37" spans="1:15">
      <c r="A37" s="37" t="s">
        <v>44</v>
      </c>
      <c r="B37" s="37"/>
      <c r="C37" s="29">
        <f>C35+C36</f>
        <v>642683</v>
      </c>
      <c r="D37" s="30">
        <f t="shared" ref="D37:N37" si="0">D35+D36</f>
        <v>0</v>
      </c>
      <c r="E37" s="104"/>
      <c r="F37" s="30">
        <f t="shared" si="0"/>
        <v>0</v>
      </c>
      <c r="G37" s="30">
        <f t="shared" si="0"/>
        <v>0</v>
      </c>
      <c r="H37" s="30">
        <f t="shared" si="0"/>
        <v>0</v>
      </c>
      <c r="I37" s="30">
        <f t="shared" si="0"/>
        <v>0</v>
      </c>
      <c r="J37" s="30">
        <f t="shared" si="0"/>
        <v>0</v>
      </c>
      <c r="K37" s="30">
        <f t="shared" si="0"/>
        <v>0</v>
      </c>
      <c r="L37" s="30">
        <f t="shared" si="0"/>
        <v>0</v>
      </c>
      <c r="M37" s="30">
        <f t="shared" si="0"/>
        <v>0</v>
      </c>
      <c r="N37" s="30">
        <f t="shared" si="0"/>
        <v>0</v>
      </c>
      <c r="O37" s="30"/>
    </row>
    <row r="40" spans="1:15">
      <c r="A40"/>
    </row>
  </sheetData>
  <mergeCells count="4">
    <mergeCell ref="F1:H1"/>
    <mergeCell ref="I1:I2"/>
    <mergeCell ref="J1:N1"/>
    <mergeCell ref="F3:H3"/>
  </mergeCells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view="pageBreakPreview" zoomScale="70" zoomScaleSheetLayoutView="70" workbookViewId="0">
      <pane xSplit="2" ySplit="2" topLeftCell="C26" activePane="bottomRight" state="frozen"/>
      <selection pane="topRight" activeCell="C1" sqref="C1"/>
      <selection pane="bottomLeft" activeCell="A3" sqref="A3"/>
      <selection pane="bottomRight" activeCell="J43" sqref="J43"/>
    </sheetView>
  </sheetViews>
  <sheetFormatPr defaultColWidth="9.140625" defaultRowHeight="15"/>
  <cols>
    <col min="1" max="1" width="34.42578125" style="4" customWidth="1"/>
    <col min="2" max="2" width="57.42578125" style="4" customWidth="1"/>
    <col min="3" max="3" width="15.7109375" style="4" customWidth="1"/>
    <col min="4" max="5" width="16.85546875" style="4" customWidth="1"/>
    <col min="6" max="6" width="15.42578125" style="4" customWidth="1"/>
    <col min="7" max="7" width="16.42578125" style="4" customWidth="1"/>
    <col min="8" max="8" width="17.140625" style="4" customWidth="1"/>
    <col min="9" max="9" width="17.140625" style="117" customWidth="1"/>
    <col min="10" max="10" width="15.5703125" style="4" customWidth="1"/>
    <col min="11" max="12" width="12.5703125" style="4" customWidth="1"/>
    <col min="13" max="13" width="17.28515625" style="4" customWidth="1"/>
    <col min="14" max="16" width="12.5703125" style="4" customWidth="1"/>
    <col min="17" max="16384" width="9.140625" style="4"/>
  </cols>
  <sheetData>
    <row r="1" spans="1:16" ht="14.45" customHeight="1">
      <c r="C1" s="87"/>
      <c r="D1"/>
      <c r="E1"/>
      <c r="F1" s="138" t="s">
        <v>754</v>
      </c>
      <c r="G1" s="139"/>
      <c r="H1" s="140"/>
      <c r="I1" s="113"/>
      <c r="J1" s="141" t="s">
        <v>755</v>
      </c>
      <c r="K1" s="142" t="s">
        <v>298</v>
      </c>
      <c r="L1" s="142"/>
      <c r="M1" s="142"/>
      <c r="N1" s="142"/>
      <c r="O1" s="142"/>
    </row>
    <row r="2" spans="1:16" ht="95.25" customHeight="1">
      <c r="A2" s="6" t="s">
        <v>0</v>
      </c>
      <c r="B2" s="9" t="s">
        <v>1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>
      <c r="A3" s="41"/>
      <c r="B3" s="9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5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48" t="s">
        <v>2</v>
      </c>
      <c r="B4" s="49" t="s">
        <v>45</v>
      </c>
      <c r="C4" s="7"/>
      <c r="D4" s="25"/>
      <c r="E4" s="102"/>
      <c r="F4" s="26"/>
      <c r="G4" s="26"/>
      <c r="H4" s="5"/>
      <c r="I4" s="102"/>
      <c r="J4" s="5"/>
      <c r="K4" s="5"/>
      <c r="L4" s="5"/>
      <c r="M4" s="5"/>
      <c r="N4" s="5"/>
      <c r="O4" s="5"/>
      <c r="P4" s="5"/>
    </row>
    <row r="5" spans="1:16" ht="30">
      <c r="A5" s="48" t="s">
        <v>2</v>
      </c>
      <c r="B5" s="49" t="s">
        <v>46</v>
      </c>
      <c r="C5" s="7"/>
      <c r="D5" s="25"/>
      <c r="E5" s="102"/>
      <c r="F5" s="26"/>
      <c r="G5" s="26"/>
      <c r="H5" s="5"/>
      <c r="I5" s="102"/>
      <c r="J5" s="5"/>
      <c r="K5" s="5"/>
      <c r="L5" s="5"/>
      <c r="M5" s="5"/>
      <c r="N5" s="5"/>
      <c r="O5" s="5"/>
      <c r="P5" s="5"/>
    </row>
    <row r="6" spans="1:16">
      <c r="A6" s="48" t="s">
        <v>2</v>
      </c>
      <c r="B6" s="49" t="s">
        <v>47</v>
      </c>
      <c r="C6" s="7"/>
      <c r="D6" s="25"/>
      <c r="E6" s="102"/>
      <c r="F6" s="26"/>
      <c r="G6" s="26"/>
      <c r="H6" s="5"/>
      <c r="I6" s="102"/>
      <c r="J6" s="5"/>
      <c r="K6" s="5"/>
      <c r="L6" s="5"/>
      <c r="M6" s="5"/>
      <c r="N6" s="5"/>
      <c r="O6" s="5"/>
      <c r="P6" s="5"/>
    </row>
    <row r="7" spans="1:16" ht="30">
      <c r="A7" s="48" t="s">
        <v>2</v>
      </c>
      <c r="B7" s="50" t="s">
        <v>48</v>
      </c>
      <c r="C7" s="5"/>
      <c r="D7" s="25"/>
      <c r="E7" s="102"/>
      <c r="F7" s="26"/>
      <c r="G7" s="26"/>
      <c r="H7" s="5"/>
      <c r="I7" s="102"/>
      <c r="J7" s="5"/>
      <c r="K7" s="5"/>
      <c r="L7" s="5"/>
      <c r="M7" s="5"/>
      <c r="N7" s="5"/>
      <c r="O7" s="5"/>
      <c r="P7" s="5"/>
    </row>
    <row r="8" spans="1:16">
      <c r="A8" s="48" t="s">
        <v>2</v>
      </c>
      <c r="B8" s="49" t="s">
        <v>49</v>
      </c>
      <c r="C8" s="7"/>
      <c r="D8" s="25"/>
      <c r="E8" s="102"/>
      <c r="F8" s="26"/>
      <c r="G8" s="26"/>
      <c r="H8" s="5"/>
      <c r="I8" s="102"/>
      <c r="J8" s="5"/>
      <c r="K8" s="5"/>
      <c r="L8" s="5"/>
      <c r="M8" s="5"/>
      <c r="N8" s="5"/>
      <c r="O8" s="5"/>
      <c r="P8" s="5"/>
    </row>
    <row r="9" spans="1:16" ht="30">
      <c r="A9" s="48" t="s">
        <v>4</v>
      </c>
      <c r="B9" s="49" t="s">
        <v>50</v>
      </c>
      <c r="C9" s="7"/>
      <c r="D9" s="25"/>
      <c r="E9" s="102"/>
      <c r="F9" s="26"/>
      <c r="G9" s="26"/>
      <c r="H9" s="5"/>
      <c r="I9" s="102"/>
      <c r="J9" s="5"/>
      <c r="K9" s="5"/>
      <c r="L9" s="5"/>
      <c r="M9" s="5"/>
      <c r="N9" s="5"/>
      <c r="O9" s="5"/>
      <c r="P9" s="5"/>
    </row>
    <row r="10" spans="1:16" ht="30">
      <c r="A10" s="48" t="s">
        <v>4</v>
      </c>
      <c r="B10" s="49" t="s">
        <v>51</v>
      </c>
      <c r="C10" s="7"/>
      <c r="D10" s="25"/>
      <c r="E10" s="102"/>
      <c r="F10" s="26"/>
      <c r="G10" s="26"/>
      <c r="H10" s="5"/>
      <c r="I10" s="102"/>
      <c r="J10" s="5"/>
      <c r="K10" s="5"/>
      <c r="L10" s="5"/>
      <c r="M10" s="5"/>
      <c r="N10" s="5"/>
      <c r="O10" s="5"/>
      <c r="P10" s="5"/>
    </row>
    <row r="11" spans="1:16">
      <c r="A11" s="48" t="s">
        <v>4</v>
      </c>
      <c r="B11" s="49" t="s">
        <v>52</v>
      </c>
      <c r="C11" s="7"/>
      <c r="D11" s="25"/>
      <c r="E11" s="102"/>
      <c r="F11" s="26"/>
      <c r="G11" s="26"/>
      <c r="H11" s="5"/>
      <c r="I11" s="102"/>
      <c r="J11" s="5"/>
      <c r="K11" s="5"/>
      <c r="L11" s="5"/>
      <c r="M11" s="5"/>
      <c r="N11" s="5"/>
      <c r="O11" s="5"/>
      <c r="P11" s="5"/>
    </row>
    <row r="12" spans="1:16">
      <c r="A12" s="48" t="s">
        <v>4</v>
      </c>
      <c r="B12" s="49" t="s">
        <v>53</v>
      </c>
      <c r="C12" s="7"/>
      <c r="D12" s="25"/>
      <c r="E12" s="102"/>
      <c r="F12" s="26"/>
      <c r="G12" s="26"/>
      <c r="H12" s="5"/>
      <c r="I12" s="102"/>
      <c r="J12" s="5"/>
      <c r="K12" s="5"/>
      <c r="L12" s="5"/>
      <c r="M12" s="5"/>
      <c r="N12" s="5"/>
      <c r="O12" s="5"/>
      <c r="P12" s="5"/>
    </row>
    <row r="13" spans="1:16" ht="45">
      <c r="A13" s="51" t="s">
        <v>9</v>
      </c>
      <c r="B13" s="52" t="s">
        <v>54</v>
      </c>
      <c r="C13" s="7"/>
      <c r="D13" s="25"/>
      <c r="E13" s="102"/>
      <c r="F13" s="26"/>
      <c r="G13" s="26"/>
      <c r="H13" s="5"/>
      <c r="I13" s="102"/>
      <c r="J13" s="5"/>
      <c r="K13" s="5"/>
      <c r="L13" s="5"/>
      <c r="M13" s="5"/>
      <c r="N13" s="5"/>
      <c r="O13" s="5"/>
      <c r="P13" s="5"/>
    </row>
    <row r="14" spans="1:16" ht="15" customHeight="1">
      <c r="A14" s="48" t="s">
        <v>11</v>
      </c>
      <c r="B14" s="49" t="s">
        <v>55</v>
      </c>
      <c r="C14" s="7"/>
      <c r="D14" s="25"/>
      <c r="E14" s="102"/>
      <c r="F14" s="26"/>
      <c r="G14" s="26"/>
      <c r="H14" s="5"/>
      <c r="I14" s="102"/>
      <c r="J14" s="5"/>
      <c r="K14" s="5"/>
      <c r="L14" s="5"/>
      <c r="M14" s="5"/>
      <c r="N14" s="5"/>
      <c r="O14" s="5"/>
      <c r="P14" s="5"/>
    </row>
    <row r="15" spans="1:16" ht="30">
      <c r="A15" s="48" t="s">
        <v>11</v>
      </c>
      <c r="B15" s="49" t="s">
        <v>56</v>
      </c>
      <c r="C15" s="7"/>
      <c r="D15" s="25"/>
      <c r="E15" s="102"/>
      <c r="F15" s="26"/>
      <c r="G15" s="26"/>
      <c r="H15" s="5"/>
      <c r="I15" s="102"/>
      <c r="J15" s="5"/>
      <c r="K15" s="5"/>
      <c r="L15" s="5"/>
      <c r="M15" s="5"/>
      <c r="N15" s="5"/>
      <c r="O15" s="5"/>
      <c r="P15" s="5"/>
    </row>
    <row r="16" spans="1:16" ht="75">
      <c r="A16" s="48" t="s">
        <v>12</v>
      </c>
      <c r="B16" s="53" t="s">
        <v>57</v>
      </c>
      <c r="C16" s="5"/>
      <c r="D16" s="25"/>
      <c r="E16" s="102"/>
      <c r="F16" s="26"/>
      <c r="G16" s="26"/>
      <c r="H16" s="5"/>
      <c r="I16" s="102"/>
      <c r="J16" s="5"/>
      <c r="K16" s="5"/>
      <c r="L16" s="5"/>
      <c r="M16" s="5"/>
      <c r="N16" s="5"/>
      <c r="O16" s="5"/>
      <c r="P16" s="5"/>
    </row>
    <row r="17" spans="1:16" ht="45">
      <c r="A17" s="48" t="s">
        <v>12</v>
      </c>
      <c r="B17" s="53" t="s">
        <v>58</v>
      </c>
      <c r="C17" s="5"/>
      <c r="D17" s="25"/>
      <c r="E17" s="102"/>
      <c r="F17" s="26"/>
      <c r="G17" s="26"/>
      <c r="H17" s="5"/>
      <c r="I17" s="102"/>
      <c r="J17" s="5"/>
      <c r="K17" s="5"/>
      <c r="L17" s="5"/>
      <c r="M17" s="5"/>
      <c r="N17" s="5"/>
      <c r="O17" s="5"/>
      <c r="P17" s="5"/>
    </row>
    <row r="18" spans="1:16">
      <c r="A18" s="48" t="s">
        <v>15</v>
      </c>
      <c r="B18" s="49" t="s">
        <v>59</v>
      </c>
      <c r="C18" s="7"/>
      <c r="D18" s="25"/>
      <c r="E18" s="102"/>
      <c r="F18" s="26"/>
      <c r="G18" s="26"/>
      <c r="H18" s="5"/>
      <c r="I18" s="102"/>
      <c r="J18" s="5"/>
      <c r="K18" s="5"/>
      <c r="L18" s="5"/>
      <c r="M18" s="5"/>
      <c r="N18" s="5"/>
      <c r="O18" s="5"/>
      <c r="P18" s="5"/>
    </row>
    <row r="19" spans="1:16">
      <c r="A19" s="48" t="s">
        <v>15</v>
      </c>
      <c r="B19" s="49" t="s">
        <v>60</v>
      </c>
      <c r="C19" s="7"/>
      <c r="D19" s="25"/>
      <c r="E19" s="102"/>
      <c r="F19" s="26"/>
      <c r="G19" s="26"/>
      <c r="H19" s="5"/>
      <c r="I19" s="102"/>
      <c r="J19" s="5"/>
      <c r="K19" s="5"/>
      <c r="L19" s="5"/>
      <c r="M19" s="5"/>
      <c r="N19" s="5"/>
      <c r="O19" s="5"/>
      <c r="P19" s="5"/>
    </row>
    <row r="20" spans="1:16" ht="15" customHeight="1">
      <c r="A20" s="48" t="s">
        <v>17</v>
      </c>
      <c r="B20" s="49" t="s">
        <v>61</v>
      </c>
      <c r="C20" s="7">
        <v>34740</v>
      </c>
      <c r="D20" s="25">
        <v>0</v>
      </c>
      <c r="E20" s="102"/>
      <c r="F20" s="26"/>
      <c r="G20" s="26"/>
      <c r="H20" s="5"/>
      <c r="I20" s="102"/>
      <c r="J20" s="25">
        <f>D20+E20-F20-G20-H20</f>
        <v>0</v>
      </c>
      <c r="K20" s="5"/>
      <c r="L20" s="5"/>
      <c r="M20" s="5"/>
      <c r="N20" s="5"/>
      <c r="O20" s="5"/>
      <c r="P20" s="5"/>
    </row>
    <row r="21" spans="1:16" ht="45">
      <c r="A21" s="48" t="s">
        <v>17</v>
      </c>
      <c r="B21" s="49" t="s">
        <v>316</v>
      </c>
      <c r="C21" s="7">
        <v>52635</v>
      </c>
      <c r="D21" s="25">
        <v>2834</v>
      </c>
      <c r="E21" s="102"/>
      <c r="F21" s="26"/>
      <c r="G21" s="26"/>
      <c r="H21" s="5"/>
      <c r="I21" s="102">
        <v>2834</v>
      </c>
      <c r="J21" s="25">
        <f>D21+E21-F21-G21-H21-I21</f>
        <v>0</v>
      </c>
      <c r="K21" s="5"/>
      <c r="L21" s="5"/>
      <c r="M21" s="5"/>
      <c r="N21" s="5"/>
      <c r="O21" s="5"/>
      <c r="P21" s="5"/>
    </row>
    <row r="22" spans="1:16" ht="30">
      <c r="A22" s="54" t="s">
        <v>19</v>
      </c>
      <c r="B22" s="49" t="s">
        <v>62</v>
      </c>
      <c r="C22" s="7">
        <v>363506</v>
      </c>
      <c r="D22" s="25">
        <v>17833</v>
      </c>
      <c r="E22" s="102"/>
      <c r="F22" s="26"/>
      <c r="G22" s="26"/>
      <c r="H22" s="5"/>
      <c r="I22" s="102">
        <v>17833</v>
      </c>
      <c r="J22" s="25">
        <f>D22+E22-F22-G22-H22-I22</f>
        <v>0</v>
      </c>
      <c r="K22" s="5"/>
      <c r="L22" s="5"/>
      <c r="M22" s="5"/>
      <c r="N22" s="5"/>
      <c r="O22" s="5"/>
      <c r="P22" s="5"/>
    </row>
    <row r="23" spans="1:16" ht="45">
      <c r="A23" s="48" t="s">
        <v>21</v>
      </c>
      <c r="B23" s="53" t="s">
        <v>63</v>
      </c>
      <c r="C23" s="7"/>
      <c r="D23" s="25"/>
      <c r="E23" s="102"/>
      <c r="F23" s="26"/>
      <c r="G23" s="26"/>
      <c r="H23" s="5"/>
      <c r="I23" s="102"/>
      <c r="J23" s="5"/>
      <c r="K23" s="5"/>
      <c r="L23" s="5"/>
      <c r="M23" s="5"/>
      <c r="N23" s="5"/>
      <c r="O23" s="5"/>
      <c r="P23" s="5"/>
    </row>
    <row r="24" spans="1:16" ht="30">
      <c r="A24" s="48" t="s">
        <v>21</v>
      </c>
      <c r="B24" s="49" t="s">
        <v>64</v>
      </c>
      <c r="C24" s="7"/>
      <c r="D24" s="25"/>
      <c r="E24" s="102"/>
      <c r="F24" s="26"/>
      <c r="G24" s="26"/>
      <c r="H24" s="5"/>
      <c r="I24" s="102"/>
      <c r="J24" s="5"/>
      <c r="K24" s="5"/>
      <c r="L24" s="5"/>
      <c r="M24" s="5"/>
      <c r="N24" s="5"/>
      <c r="O24" s="5"/>
      <c r="P24" s="5"/>
    </row>
    <row r="25" spans="1:16" ht="30">
      <c r="A25" s="48" t="s">
        <v>21</v>
      </c>
      <c r="B25" s="52" t="s">
        <v>65</v>
      </c>
      <c r="C25" s="7">
        <v>50000</v>
      </c>
      <c r="D25" s="25">
        <v>0</v>
      </c>
      <c r="E25" s="102"/>
      <c r="F25" s="26"/>
      <c r="G25" s="26"/>
      <c r="H25" s="5"/>
      <c r="I25" s="102"/>
      <c r="J25" s="25">
        <f>D25+E25-F25-G25-H25</f>
        <v>0</v>
      </c>
      <c r="K25" s="5"/>
      <c r="L25" s="5"/>
      <c r="M25" s="5"/>
      <c r="N25" s="5"/>
      <c r="O25" s="5"/>
      <c r="P25" s="5"/>
    </row>
    <row r="26" spans="1:16" ht="30">
      <c r="A26" s="48" t="s">
        <v>24</v>
      </c>
      <c r="B26" s="49" t="s">
        <v>66</v>
      </c>
      <c r="C26" s="7"/>
      <c r="D26" s="25"/>
      <c r="E26" s="102"/>
      <c r="F26" s="26"/>
      <c r="G26" s="26"/>
      <c r="H26" s="5"/>
      <c r="I26" s="102"/>
      <c r="J26" s="5"/>
      <c r="K26" s="5"/>
      <c r="L26" s="5"/>
      <c r="M26" s="5"/>
      <c r="N26" s="5"/>
      <c r="O26" s="5"/>
      <c r="P26" s="5"/>
    </row>
    <row r="27" spans="1:16">
      <c r="A27" s="48" t="s">
        <v>24</v>
      </c>
      <c r="B27" s="49" t="s">
        <v>67</v>
      </c>
      <c r="C27" s="7">
        <v>100000</v>
      </c>
      <c r="D27" s="25">
        <v>4427</v>
      </c>
      <c r="E27" s="102"/>
      <c r="F27" s="26"/>
      <c r="G27" s="26"/>
      <c r="H27" s="5"/>
      <c r="I27" s="102">
        <v>4427</v>
      </c>
      <c r="J27" s="25">
        <f>D27+E27-F27-G27-H27-I27</f>
        <v>0</v>
      </c>
      <c r="K27" s="5"/>
      <c r="L27" s="5"/>
      <c r="M27" s="5"/>
      <c r="N27" s="5"/>
      <c r="O27" s="5"/>
      <c r="P27" s="5"/>
    </row>
    <row r="28" spans="1:16" ht="30">
      <c r="A28" s="48" t="s">
        <v>24</v>
      </c>
      <c r="B28" s="49" t="s">
        <v>68</v>
      </c>
      <c r="C28" s="7"/>
      <c r="D28" s="25"/>
      <c r="E28" s="102"/>
      <c r="F28" s="26"/>
      <c r="G28" s="26"/>
      <c r="H28" s="5"/>
      <c r="I28" s="102"/>
      <c r="J28" s="5"/>
      <c r="K28" s="5"/>
      <c r="L28" s="5"/>
      <c r="M28" s="5"/>
      <c r="N28" s="5"/>
      <c r="O28" s="5"/>
      <c r="P28" s="5"/>
    </row>
    <row r="29" spans="1:16">
      <c r="A29" s="48" t="s">
        <v>24</v>
      </c>
      <c r="B29" s="53" t="s">
        <v>69</v>
      </c>
      <c r="C29" s="7"/>
      <c r="D29" s="25"/>
      <c r="E29" s="102"/>
      <c r="F29" s="26"/>
      <c r="G29" s="26"/>
      <c r="H29" s="5"/>
      <c r="I29" s="102"/>
      <c r="J29" s="5"/>
      <c r="K29" s="5"/>
      <c r="L29" s="5"/>
      <c r="M29" s="5"/>
      <c r="N29" s="5"/>
      <c r="O29" s="5"/>
      <c r="P29" s="5"/>
    </row>
    <row r="30" spans="1:16" ht="45">
      <c r="A30" s="48" t="s">
        <v>28</v>
      </c>
      <c r="B30" s="49" t="s">
        <v>70</v>
      </c>
      <c r="C30" s="7"/>
      <c r="D30" s="25"/>
      <c r="E30" s="102"/>
      <c r="F30" s="26"/>
      <c r="G30" s="26"/>
      <c r="H30" s="5"/>
      <c r="I30" s="102"/>
      <c r="J30" s="5"/>
      <c r="K30" s="5"/>
      <c r="L30" s="5"/>
      <c r="M30" s="5"/>
      <c r="N30" s="5"/>
      <c r="O30" s="5"/>
      <c r="P30" s="5"/>
    </row>
    <row r="31" spans="1:16" ht="45">
      <c r="A31" s="48" t="s">
        <v>28</v>
      </c>
      <c r="B31" s="49" t="s">
        <v>71</v>
      </c>
      <c r="C31" s="7"/>
      <c r="D31" s="25"/>
      <c r="E31" s="102"/>
      <c r="F31" s="26"/>
      <c r="G31" s="26"/>
      <c r="H31" s="5"/>
      <c r="I31" s="102"/>
      <c r="J31" s="5"/>
      <c r="K31" s="5"/>
      <c r="L31" s="5"/>
      <c r="M31" s="5"/>
      <c r="N31" s="5"/>
      <c r="O31" s="5"/>
      <c r="P31" s="5"/>
    </row>
    <row r="32" spans="1:16">
      <c r="A32" s="48" t="s">
        <v>28</v>
      </c>
      <c r="B32" s="49" t="s">
        <v>72</v>
      </c>
      <c r="C32" s="7"/>
      <c r="D32" s="25"/>
      <c r="E32" s="102"/>
      <c r="F32" s="26"/>
      <c r="G32" s="26"/>
      <c r="H32" s="5"/>
      <c r="I32" s="102"/>
      <c r="J32" s="5"/>
      <c r="K32" s="5"/>
      <c r="L32" s="5"/>
      <c r="M32" s="5"/>
      <c r="N32" s="5"/>
      <c r="O32" s="5"/>
      <c r="P32" s="5"/>
    </row>
    <row r="33" spans="1:16" ht="30">
      <c r="A33" s="48" t="s">
        <v>28</v>
      </c>
      <c r="B33" s="49" t="s">
        <v>73</v>
      </c>
      <c r="C33" s="7"/>
      <c r="D33" s="25"/>
      <c r="E33" s="102"/>
      <c r="F33" s="26"/>
      <c r="G33" s="26"/>
      <c r="H33" s="5"/>
      <c r="I33" s="102"/>
      <c r="J33" s="5"/>
      <c r="K33" s="5"/>
      <c r="L33" s="5"/>
      <c r="M33" s="5"/>
      <c r="N33" s="5"/>
      <c r="O33" s="5"/>
      <c r="P33" s="5"/>
    </row>
    <row r="34" spans="1:16" ht="15" customHeight="1">
      <c r="A34" s="48" t="s">
        <v>35</v>
      </c>
      <c r="B34" s="49" t="s">
        <v>74</v>
      </c>
      <c r="C34" s="7"/>
      <c r="D34" s="25"/>
      <c r="E34" s="102"/>
      <c r="F34" s="26"/>
      <c r="G34" s="26"/>
      <c r="H34" s="5"/>
      <c r="I34" s="102"/>
      <c r="J34" s="5"/>
      <c r="K34" s="5"/>
      <c r="L34" s="5"/>
      <c r="M34" s="5"/>
      <c r="N34" s="5"/>
      <c r="O34" s="5"/>
      <c r="P34" s="5"/>
    </row>
    <row r="35" spans="1:16" ht="30">
      <c r="A35" s="48" t="s">
        <v>35</v>
      </c>
      <c r="B35" s="49" t="s">
        <v>75</v>
      </c>
      <c r="C35" s="7"/>
      <c r="D35" s="25"/>
      <c r="E35" s="102"/>
      <c r="F35" s="26"/>
      <c r="G35" s="26"/>
      <c r="H35" s="5"/>
      <c r="I35" s="102"/>
      <c r="J35" s="5"/>
      <c r="K35" s="5"/>
      <c r="L35" s="5"/>
      <c r="M35" s="5"/>
      <c r="N35" s="5"/>
      <c r="O35" s="5"/>
      <c r="P35" s="5"/>
    </row>
    <row r="36" spans="1:16" ht="30">
      <c r="A36" s="48" t="s">
        <v>35</v>
      </c>
      <c r="B36" s="49" t="s">
        <v>76</v>
      </c>
      <c r="C36" s="7"/>
      <c r="D36" s="25"/>
      <c r="E36" s="102"/>
      <c r="F36" s="26"/>
      <c r="G36" s="26"/>
      <c r="H36" s="5"/>
      <c r="I36" s="102"/>
      <c r="J36" s="5"/>
      <c r="K36" s="5"/>
      <c r="L36" s="5"/>
      <c r="M36" s="5"/>
      <c r="N36" s="5"/>
      <c r="O36" s="5"/>
      <c r="P36" s="5"/>
    </row>
    <row r="37" spans="1:16" ht="30">
      <c r="A37" s="48" t="s">
        <v>35</v>
      </c>
      <c r="B37" s="49" t="s">
        <v>77</v>
      </c>
      <c r="C37" s="7"/>
      <c r="D37" s="25"/>
      <c r="E37" s="102"/>
      <c r="F37" s="26"/>
      <c r="G37" s="26"/>
      <c r="H37" s="5"/>
      <c r="I37" s="102"/>
      <c r="J37" s="5"/>
      <c r="K37" s="5"/>
      <c r="L37" s="5"/>
      <c r="M37" s="5"/>
      <c r="N37" s="5"/>
      <c r="O37" s="5"/>
      <c r="P37" s="5"/>
    </row>
    <row r="38" spans="1:16" ht="30">
      <c r="A38" s="48" t="s">
        <v>35</v>
      </c>
      <c r="B38" s="49" t="s">
        <v>78</v>
      </c>
      <c r="C38" s="7"/>
      <c r="D38" s="25"/>
      <c r="E38" s="102"/>
      <c r="F38" s="26"/>
      <c r="G38" s="26"/>
      <c r="H38" s="5"/>
      <c r="I38" s="102"/>
      <c r="J38" s="5"/>
      <c r="K38" s="5"/>
      <c r="L38" s="5"/>
      <c r="M38" s="5"/>
      <c r="N38" s="5"/>
      <c r="O38" s="5"/>
      <c r="P38" s="5"/>
    </row>
    <row r="39" spans="1:16">
      <c r="A39" s="74" t="s">
        <v>79</v>
      </c>
      <c r="B39" s="75"/>
      <c r="C39" s="7"/>
      <c r="D39" s="25"/>
      <c r="E39" s="102"/>
      <c r="F39" s="26"/>
      <c r="G39" s="26"/>
      <c r="H39" s="5"/>
      <c r="I39" s="102"/>
      <c r="J39" s="5"/>
      <c r="K39" s="5"/>
      <c r="L39" s="5"/>
      <c r="M39" s="5"/>
      <c r="N39" s="5"/>
      <c r="O39" s="5"/>
      <c r="P39" s="5"/>
    </row>
    <row r="40" spans="1:16" ht="40.5" customHeight="1">
      <c r="A40" s="146" t="s">
        <v>80</v>
      </c>
      <c r="B40" s="147"/>
      <c r="C40" s="8"/>
      <c r="D40" s="25"/>
      <c r="E40" s="102"/>
      <c r="F40" s="26"/>
      <c r="G40" s="26"/>
      <c r="H40" s="5"/>
      <c r="I40" s="102"/>
      <c r="J40" s="5"/>
      <c r="K40" s="5"/>
      <c r="L40" s="5"/>
      <c r="M40" s="5"/>
      <c r="N40" s="5"/>
      <c r="O40" s="5"/>
      <c r="P40" s="5"/>
    </row>
    <row r="41" spans="1:16" ht="50.25" customHeight="1">
      <c r="A41" s="146" t="s">
        <v>81</v>
      </c>
      <c r="B41" s="147"/>
      <c r="C41" s="8"/>
      <c r="D41" s="25"/>
      <c r="E41" s="102"/>
      <c r="F41" s="26"/>
      <c r="G41" s="26"/>
      <c r="H41" s="5"/>
      <c r="I41" s="102"/>
      <c r="J41" s="5"/>
      <c r="K41" s="5"/>
      <c r="L41" s="5"/>
      <c r="M41" s="5"/>
      <c r="N41" s="5"/>
      <c r="O41" s="5"/>
      <c r="P41" s="5"/>
    </row>
    <row r="42" spans="1:16" ht="81" customHeight="1">
      <c r="A42" s="146" t="s">
        <v>82</v>
      </c>
      <c r="B42" s="147"/>
      <c r="C42" s="8"/>
      <c r="D42" s="25"/>
      <c r="E42" s="102"/>
      <c r="F42" s="26"/>
      <c r="G42" s="26"/>
      <c r="H42" s="5"/>
      <c r="I42" s="102"/>
      <c r="J42" s="5"/>
      <c r="K42" s="5"/>
      <c r="L42" s="5"/>
      <c r="M42" s="5"/>
      <c r="N42" s="5"/>
      <c r="O42" s="5"/>
      <c r="P42" s="5"/>
    </row>
    <row r="43" spans="1:16">
      <c r="A43" s="144" t="s">
        <v>83</v>
      </c>
      <c r="B43" s="145"/>
      <c r="C43" s="1">
        <f>SUM(C4:C42)</f>
        <v>600881</v>
      </c>
      <c r="D43" s="1">
        <f t="shared" ref="D43:O43" si="0">SUM(D4:D42)</f>
        <v>25094</v>
      </c>
      <c r="E43" s="1">
        <f t="shared" si="0"/>
        <v>0</v>
      </c>
      <c r="F43" s="1">
        <f t="shared" si="0"/>
        <v>0</v>
      </c>
      <c r="G43" s="1">
        <f t="shared" si="0"/>
        <v>0</v>
      </c>
      <c r="H43" s="1">
        <f t="shared" si="0"/>
        <v>0</v>
      </c>
      <c r="I43" s="116">
        <f t="shared" si="0"/>
        <v>25094</v>
      </c>
      <c r="J43" s="1">
        <f t="shared" si="0"/>
        <v>0</v>
      </c>
      <c r="K43" s="1">
        <f t="shared" si="0"/>
        <v>0</v>
      </c>
      <c r="L43" s="1">
        <f t="shared" si="0"/>
        <v>0</v>
      </c>
      <c r="M43" s="1">
        <f t="shared" si="0"/>
        <v>0</v>
      </c>
      <c r="N43" s="1">
        <f t="shared" si="0"/>
        <v>0</v>
      </c>
      <c r="O43" s="1">
        <f t="shared" si="0"/>
        <v>0</v>
      </c>
      <c r="P43" s="1"/>
    </row>
    <row r="46" spans="1:16">
      <c r="A46"/>
    </row>
  </sheetData>
  <mergeCells count="8">
    <mergeCell ref="F1:H1"/>
    <mergeCell ref="J1:J2"/>
    <mergeCell ref="K1:O1"/>
    <mergeCell ref="F3:H3"/>
    <mergeCell ref="A43:B43"/>
    <mergeCell ref="A40:B40"/>
    <mergeCell ref="A41:B41"/>
    <mergeCell ref="A42:B42"/>
  </mergeCells>
  <pageMargins left="0.7" right="0.7" top="0.75" bottom="0.75" header="0.3" footer="0.3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0"/>
  <sheetViews>
    <sheetView view="pageBreakPreview" zoomScale="70" zoomScaleSheetLayoutView="70" workbookViewId="0">
      <pane xSplit="2" ySplit="3" topLeftCell="C57" activePane="bottomRight" state="frozen"/>
      <selection pane="topRight" activeCell="C1" sqref="C1"/>
      <selection pane="bottomLeft" activeCell="A4" sqref="A4"/>
      <selection pane="bottomRight" activeCell="D67" sqref="D67"/>
    </sheetView>
  </sheetViews>
  <sheetFormatPr defaultColWidth="9.140625" defaultRowHeight="15"/>
  <cols>
    <col min="1" max="1" width="35.140625" style="4" customWidth="1"/>
    <col min="2" max="2" width="56.85546875" style="4" customWidth="1"/>
    <col min="3" max="3" width="22.85546875" style="4" customWidth="1"/>
    <col min="4" max="5" width="20" style="4" customWidth="1"/>
    <col min="6" max="6" width="15.42578125" style="4" customWidth="1"/>
    <col min="7" max="7" width="16.42578125" style="4" customWidth="1"/>
    <col min="8" max="8" width="17.140625" style="4" customWidth="1"/>
    <col min="9" max="9" width="17.140625" style="117" customWidth="1"/>
    <col min="10" max="12" width="12.5703125" style="4" customWidth="1"/>
    <col min="13" max="13" width="17.28515625" style="4" customWidth="1"/>
    <col min="14" max="16" width="12.5703125" style="4" customWidth="1"/>
    <col min="17" max="16384" width="9.140625" style="4"/>
  </cols>
  <sheetData>
    <row r="1" spans="1:16" ht="14.45" customHeight="1">
      <c r="C1" s="87"/>
      <c r="D1"/>
      <c r="E1"/>
      <c r="F1" s="138" t="s">
        <v>754</v>
      </c>
      <c r="G1" s="139"/>
      <c r="H1" s="140"/>
      <c r="I1" s="113"/>
      <c r="J1" s="141" t="s">
        <v>755</v>
      </c>
      <c r="K1" s="142" t="s">
        <v>298</v>
      </c>
      <c r="L1" s="142"/>
      <c r="M1" s="142"/>
      <c r="N1" s="142"/>
      <c r="O1" s="142"/>
    </row>
    <row r="2" spans="1:16" ht="95.25" customHeight="1">
      <c r="A2" s="10" t="s">
        <v>84</v>
      </c>
      <c r="B2" s="9" t="s">
        <v>1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>
      <c r="A3" s="40"/>
      <c r="B3" s="9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5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44" t="s">
        <v>85</v>
      </c>
      <c r="B4" s="45" t="s">
        <v>86</v>
      </c>
      <c r="C4" s="12"/>
      <c r="D4" s="25"/>
      <c r="E4" s="102"/>
      <c r="F4" s="25"/>
      <c r="G4" s="25"/>
      <c r="H4" s="5"/>
      <c r="I4" s="102"/>
      <c r="J4" s="25">
        <f>D4+E4-F4-G4-H4-I4</f>
        <v>0</v>
      </c>
      <c r="K4" s="5"/>
      <c r="L4" s="5"/>
      <c r="M4" s="5"/>
      <c r="N4" s="5"/>
      <c r="O4" s="5"/>
      <c r="P4" s="5"/>
    </row>
    <row r="5" spans="1:16" ht="57" customHeight="1">
      <c r="A5" s="44" t="s">
        <v>85</v>
      </c>
      <c r="B5" s="45" t="s">
        <v>87</v>
      </c>
      <c r="C5" s="12"/>
      <c r="D5" s="25"/>
      <c r="E5" s="102"/>
      <c r="F5" s="25"/>
      <c r="G5" s="25"/>
      <c r="H5" s="5"/>
      <c r="I5" s="102"/>
      <c r="J5" s="25">
        <f t="shared" ref="J5:J66" si="0">D5+E5-F5-G5-H5-I5</f>
        <v>0</v>
      </c>
      <c r="K5" s="5"/>
      <c r="L5" s="5"/>
      <c r="M5" s="5"/>
      <c r="N5" s="5"/>
      <c r="O5" s="5"/>
      <c r="P5" s="5"/>
    </row>
    <row r="6" spans="1:16" ht="48.75" customHeight="1">
      <c r="A6" s="44" t="s">
        <v>85</v>
      </c>
      <c r="B6" s="45" t="s">
        <v>88</v>
      </c>
      <c r="C6" s="12"/>
      <c r="D6" s="25"/>
      <c r="E6" s="102"/>
      <c r="F6" s="25"/>
      <c r="G6" s="25"/>
      <c r="H6" s="5"/>
      <c r="I6" s="102"/>
      <c r="J6" s="25">
        <f t="shared" si="0"/>
        <v>0</v>
      </c>
      <c r="K6" s="5"/>
      <c r="L6" s="5"/>
      <c r="M6" s="5"/>
      <c r="N6" s="5"/>
      <c r="O6" s="5"/>
      <c r="P6" s="5"/>
    </row>
    <row r="7" spans="1:16" ht="48.75" customHeight="1">
      <c r="A7" s="44" t="s">
        <v>85</v>
      </c>
      <c r="B7" s="45" t="s">
        <v>89</v>
      </c>
      <c r="C7" s="12"/>
      <c r="D7" s="25"/>
      <c r="E7" s="102"/>
      <c r="F7" s="25"/>
      <c r="G7" s="25"/>
      <c r="H7" s="5"/>
      <c r="I7" s="102"/>
      <c r="J7" s="25">
        <f t="shared" si="0"/>
        <v>0</v>
      </c>
      <c r="K7" s="5"/>
      <c r="L7" s="5"/>
      <c r="M7" s="5"/>
      <c r="N7" s="5"/>
      <c r="O7" s="5"/>
      <c r="P7" s="5"/>
    </row>
    <row r="8" spans="1:16" ht="48.75" customHeight="1">
      <c r="A8" s="44" t="s">
        <v>85</v>
      </c>
      <c r="B8" s="45" t="s">
        <v>90</v>
      </c>
      <c r="C8" s="12"/>
      <c r="D8" s="25"/>
      <c r="E8" s="102"/>
      <c r="F8" s="25"/>
      <c r="G8" s="25"/>
      <c r="H8" s="5"/>
      <c r="I8" s="102"/>
      <c r="J8" s="25">
        <f t="shared" si="0"/>
        <v>0</v>
      </c>
      <c r="K8" s="5"/>
      <c r="L8" s="5"/>
      <c r="M8" s="5"/>
      <c r="N8" s="5"/>
      <c r="O8" s="5"/>
      <c r="P8" s="5"/>
    </row>
    <row r="9" spans="1:16" ht="48.75" customHeight="1">
      <c r="A9" s="44" t="s">
        <v>85</v>
      </c>
      <c r="B9" s="45" t="s">
        <v>91</v>
      </c>
      <c r="C9" s="12"/>
      <c r="D9" s="25"/>
      <c r="E9" s="102"/>
      <c r="F9" s="25"/>
      <c r="G9" s="25"/>
      <c r="H9" s="5"/>
      <c r="I9" s="102"/>
      <c r="J9" s="25">
        <f t="shared" si="0"/>
        <v>0</v>
      </c>
      <c r="K9" s="5"/>
      <c r="L9" s="5"/>
      <c r="M9" s="5"/>
      <c r="N9" s="5"/>
      <c r="O9" s="5"/>
      <c r="P9" s="5"/>
    </row>
    <row r="10" spans="1:16" ht="48.75" customHeight="1">
      <c r="A10" s="44" t="s">
        <v>85</v>
      </c>
      <c r="B10" s="45" t="s">
        <v>92</v>
      </c>
      <c r="C10" s="12"/>
      <c r="D10" s="25"/>
      <c r="E10" s="102"/>
      <c r="F10" s="25"/>
      <c r="G10" s="25"/>
      <c r="H10" s="5"/>
      <c r="I10" s="102"/>
      <c r="J10" s="25">
        <f t="shared" si="0"/>
        <v>0</v>
      </c>
      <c r="K10" s="5"/>
      <c r="L10" s="5"/>
      <c r="M10" s="5"/>
      <c r="N10" s="5"/>
      <c r="O10" s="5"/>
      <c r="P10" s="5"/>
    </row>
    <row r="11" spans="1:16" ht="48.75" customHeight="1">
      <c r="A11" s="44" t="s">
        <v>85</v>
      </c>
      <c r="B11" s="45" t="s">
        <v>93</v>
      </c>
      <c r="C11" s="12"/>
      <c r="D11" s="25"/>
      <c r="E11" s="102"/>
      <c r="F11" s="25"/>
      <c r="G11" s="25"/>
      <c r="H11" s="5"/>
      <c r="I11" s="102"/>
      <c r="J11" s="25">
        <f t="shared" si="0"/>
        <v>0</v>
      </c>
      <c r="K11" s="5"/>
      <c r="L11" s="5"/>
      <c r="M11" s="5"/>
      <c r="N11" s="5"/>
      <c r="O11" s="5"/>
      <c r="P11" s="5"/>
    </row>
    <row r="12" spans="1:16" ht="48.75" customHeight="1">
      <c r="A12" s="44" t="s">
        <v>85</v>
      </c>
      <c r="B12" s="45" t="s">
        <v>94</v>
      </c>
      <c r="C12" s="12"/>
      <c r="D12" s="25"/>
      <c r="E12" s="102"/>
      <c r="F12" s="25"/>
      <c r="G12" s="25"/>
      <c r="H12" s="5"/>
      <c r="I12" s="102"/>
      <c r="J12" s="25">
        <f t="shared" si="0"/>
        <v>0</v>
      </c>
      <c r="K12" s="5"/>
      <c r="L12" s="5"/>
      <c r="M12" s="5"/>
      <c r="N12" s="5"/>
      <c r="O12" s="5"/>
      <c r="P12" s="5"/>
    </row>
    <row r="13" spans="1:16" ht="48.75" customHeight="1">
      <c r="A13" s="46" t="s">
        <v>4</v>
      </c>
      <c r="B13" s="45" t="s">
        <v>6</v>
      </c>
      <c r="C13" s="12"/>
      <c r="D13" s="25"/>
      <c r="E13" s="102"/>
      <c r="F13" s="25"/>
      <c r="G13" s="25"/>
      <c r="H13" s="5"/>
      <c r="I13" s="102"/>
      <c r="J13" s="25">
        <f t="shared" si="0"/>
        <v>0</v>
      </c>
      <c r="K13" s="5"/>
      <c r="L13" s="5"/>
      <c r="M13" s="5"/>
      <c r="N13" s="5"/>
      <c r="O13" s="5"/>
      <c r="P13" s="5"/>
    </row>
    <row r="14" spans="1:16" ht="48.75" customHeight="1">
      <c r="A14" s="46" t="s">
        <v>4</v>
      </c>
      <c r="B14" s="45" t="s">
        <v>95</v>
      </c>
      <c r="C14" s="12"/>
      <c r="D14" s="25"/>
      <c r="E14" s="102"/>
      <c r="F14" s="25"/>
      <c r="G14" s="25"/>
      <c r="H14" s="5"/>
      <c r="I14" s="102"/>
      <c r="J14" s="25">
        <f t="shared" si="0"/>
        <v>0</v>
      </c>
      <c r="K14" s="5"/>
      <c r="L14" s="5"/>
      <c r="M14" s="5"/>
      <c r="N14" s="5"/>
      <c r="O14" s="5"/>
      <c r="P14" s="5"/>
    </row>
    <row r="15" spans="1:16" ht="48.75" customHeight="1">
      <c r="A15" s="46" t="s">
        <v>4</v>
      </c>
      <c r="B15" s="45" t="s">
        <v>96</v>
      </c>
      <c r="C15" s="12"/>
      <c r="D15" s="25"/>
      <c r="E15" s="102"/>
      <c r="F15" s="25"/>
      <c r="G15" s="25"/>
      <c r="H15" s="5"/>
      <c r="I15" s="102"/>
      <c r="J15" s="25">
        <f t="shared" si="0"/>
        <v>0</v>
      </c>
      <c r="K15" s="5"/>
      <c r="L15" s="5"/>
      <c r="M15" s="5"/>
      <c r="N15" s="5"/>
      <c r="O15" s="5"/>
      <c r="P15" s="5"/>
    </row>
    <row r="16" spans="1:16" ht="48.75" customHeight="1">
      <c r="A16" s="46" t="s">
        <v>4</v>
      </c>
      <c r="B16" s="45" t="s">
        <v>97</v>
      </c>
      <c r="C16" s="12">
        <v>200000</v>
      </c>
      <c r="D16" s="25"/>
      <c r="E16" s="102"/>
      <c r="F16" s="25"/>
      <c r="G16" s="25"/>
      <c r="H16" s="5"/>
      <c r="I16" s="102"/>
      <c r="J16" s="25">
        <f t="shared" si="0"/>
        <v>0</v>
      </c>
      <c r="K16" s="5"/>
      <c r="L16" s="5"/>
      <c r="M16" s="5"/>
      <c r="N16" s="5"/>
      <c r="O16" s="5"/>
      <c r="P16" s="5"/>
    </row>
    <row r="17" spans="1:16" ht="48.75" customHeight="1">
      <c r="A17" s="46" t="s">
        <v>4</v>
      </c>
      <c r="B17" s="45" t="s">
        <v>98</v>
      </c>
      <c r="C17" s="12"/>
      <c r="D17" s="25"/>
      <c r="E17" s="102"/>
      <c r="F17" s="25"/>
      <c r="G17" s="25"/>
      <c r="H17" s="5"/>
      <c r="I17" s="102"/>
      <c r="J17" s="25">
        <f t="shared" si="0"/>
        <v>0</v>
      </c>
      <c r="K17" s="5"/>
      <c r="L17" s="5"/>
      <c r="M17" s="5"/>
      <c r="N17" s="5"/>
      <c r="O17" s="5"/>
      <c r="P17" s="5"/>
    </row>
    <row r="18" spans="1:16" ht="48.75" customHeight="1">
      <c r="A18" s="44" t="s">
        <v>99</v>
      </c>
      <c r="B18" s="45" t="s">
        <v>100</v>
      </c>
      <c r="C18" s="12"/>
      <c r="D18" s="25"/>
      <c r="E18" s="102"/>
      <c r="F18" s="25"/>
      <c r="G18" s="25"/>
      <c r="H18" s="5"/>
      <c r="I18" s="102"/>
      <c r="J18" s="25">
        <f t="shared" si="0"/>
        <v>0</v>
      </c>
      <c r="K18" s="5"/>
      <c r="L18" s="5"/>
      <c r="M18" s="5"/>
      <c r="N18" s="5"/>
      <c r="O18" s="5"/>
      <c r="P18" s="5"/>
    </row>
    <row r="19" spans="1:16" ht="48.75" customHeight="1">
      <c r="A19" s="44" t="s">
        <v>99</v>
      </c>
      <c r="B19" s="45" t="s">
        <v>101</v>
      </c>
      <c r="C19" s="12"/>
      <c r="D19" s="25"/>
      <c r="E19" s="102"/>
      <c r="F19" s="25"/>
      <c r="G19" s="25"/>
      <c r="H19" s="5"/>
      <c r="I19" s="102"/>
      <c r="J19" s="25">
        <f t="shared" si="0"/>
        <v>0</v>
      </c>
      <c r="K19" s="5"/>
      <c r="L19" s="5"/>
      <c r="M19" s="5"/>
      <c r="N19" s="5"/>
      <c r="O19" s="5"/>
      <c r="P19" s="5"/>
    </row>
    <row r="20" spans="1:16" ht="48.75" customHeight="1">
      <c r="A20" s="44" t="s">
        <v>102</v>
      </c>
      <c r="B20" s="45" t="s">
        <v>103</v>
      </c>
      <c r="C20" s="12"/>
      <c r="D20" s="25"/>
      <c r="E20" s="102"/>
      <c r="F20" s="25"/>
      <c r="G20" s="25"/>
      <c r="H20" s="5"/>
      <c r="I20" s="102"/>
      <c r="J20" s="25">
        <f t="shared" si="0"/>
        <v>0</v>
      </c>
      <c r="K20" s="5"/>
      <c r="L20" s="5"/>
      <c r="M20" s="5"/>
      <c r="N20" s="5"/>
      <c r="O20" s="5"/>
      <c r="P20" s="5"/>
    </row>
    <row r="21" spans="1:16" ht="48.75" customHeight="1">
      <c r="A21" s="44" t="s">
        <v>102</v>
      </c>
      <c r="B21" s="45" t="s">
        <v>104</v>
      </c>
      <c r="C21" s="12"/>
      <c r="D21" s="25"/>
      <c r="E21" s="102"/>
      <c r="F21" s="25"/>
      <c r="G21" s="25"/>
      <c r="H21" s="5"/>
      <c r="I21" s="102"/>
      <c r="J21" s="25">
        <f t="shared" si="0"/>
        <v>0</v>
      </c>
      <c r="K21" s="5"/>
      <c r="L21" s="5"/>
      <c r="M21" s="5"/>
      <c r="N21" s="5"/>
      <c r="O21" s="5"/>
      <c r="P21" s="5"/>
    </row>
    <row r="22" spans="1:16" ht="48.75" customHeight="1">
      <c r="A22" s="44" t="s">
        <v>102</v>
      </c>
      <c r="B22" s="45" t="s">
        <v>105</v>
      </c>
      <c r="C22" s="12"/>
      <c r="D22" s="25"/>
      <c r="E22" s="102"/>
      <c r="F22" s="25"/>
      <c r="G22" s="25"/>
      <c r="H22" s="5"/>
      <c r="I22" s="102"/>
      <c r="J22" s="25">
        <f t="shared" si="0"/>
        <v>0</v>
      </c>
      <c r="K22" s="5"/>
      <c r="L22" s="5"/>
      <c r="M22" s="5"/>
      <c r="N22" s="5"/>
      <c r="O22" s="5"/>
      <c r="P22" s="5"/>
    </row>
    <row r="23" spans="1:16" ht="48.75" customHeight="1">
      <c r="A23" s="47" t="s">
        <v>106</v>
      </c>
      <c r="B23" s="45" t="s">
        <v>107</v>
      </c>
      <c r="C23" s="12"/>
      <c r="D23" s="25"/>
      <c r="E23" s="102"/>
      <c r="F23" s="25"/>
      <c r="G23" s="25"/>
      <c r="H23" s="5"/>
      <c r="I23" s="102"/>
      <c r="J23" s="25">
        <f t="shared" si="0"/>
        <v>0</v>
      </c>
      <c r="K23" s="5"/>
      <c r="L23" s="5"/>
      <c r="M23" s="5"/>
      <c r="N23" s="5"/>
      <c r="O23" s="5"/>
      <c r="P23" s="5"/>
    </row>
    <row r="24" spans="1:16" ht="48.75" customHeight="1">
      <c r="A24" s="44" t="s">
        <v>108</v>
      </c>
      <c r="B24" s="45" t="s">
        <v>109</v>
      </c>
      <c r="C24" s="12">
        <v>25000</v>
      </c>
      <c r="D24" s="25">
        <v>6000</v>
      </c>
      <c r="E24" s="102"/>
      <c r="F24" s="25"/>
      <c r="G24" s="25"/>
      <c r="H24" s="5"/>
      <c r="I24" s="102">
        <v>6000</v>
      </c>
      <c r="J24" s="25">
        <f t="shared" si="0"/>
        <v>0</v>
      </c>
      <c r="K24" s="5"/>
      <c r="L24" s="5"/>
      <c r="M24" s="5"/>
      <c r="N24" s="5"/>
      <c r="O24" s="5"/>
      <c r="P24" s="5"/>
    </row>
    <row r="25" spans="1:16" ht="48.75" customHeight="1">
      <c r="A25" s="44" t="s">
        <v>108</v>
      </c>
      <c r="B25" s="45" t="s">
        <v>110</v>
      </c>
      <c r="C25" s="12">
        <v>5500</v>
      </c>
      <c r="D25" s="25">
        <v>5500</v>
      </c>
      <c r="E25" s="102"/>
      <c r="F25" s="25"/>
      <c r="G25" s="25"/>
      <c r="H25" s="5"/>
      <c r="I25" s="102">
        <v>5500</v>
      </c>
      <c r="J25" s="25">
        <f t="shared" si="0"/>
        <v>0</v>
      </c>
      <c r="K25" s="5"/>
      <c r="L25" s="5"/>
      <c r="M25" s="5"/>
      <c r="N25" s="5"/>
      <c r="O25" s="5"/>
      <c r="P25" s="5"/>
    </row>
    <row r="26" spans="1:16" ht="48.75" customHeight="1">
      <c r="A26" s="44" t="s">
        <v>108</v>
      </c>
      <c r="B26" s="45" t="s">
        <v>111</v>
      </c>
      <c r="C26" s="12">
        <v>26500</v>
      </c>
      <c r="D26" s="25">
        <v>26500</v>
      </c>
      <c r="E26" s="102"/>
      <c r="F26" s="25"/>
      <c r="G26" s="25"/>
      <c r="H26" s="5"/>
      <c r="I26" s="102">
        <v>26500</v>
      </c>
      <c r="J26" s="25">
        <f t="shared" si="0"/>
        <v>0</v>
      </c>
      <c r="K26" s="5"/>
      <c r="L26" s="5"/>
      <c r="M26" s="5"/>
      <c r="N26" s="5"/>
      <c r="O26" s="5"/>
      <c r="P26" s="5"/>
    </row>
    <row r="27" spans="1:16" ht="48.75" customHeight="1">
      <c r="A27" s="44" t="s">
        <v>108</v>
      </c>
      <c r="B27" s="45" t="s">
        <v>112</v>
      </c>
      <c r="C27" s="12">
        <v>6500</v>
      </c>
      <c r="D27" s="25">
        <v>4322</v>
      </c>
      <c r="E27" s="102"/>
      <c r="F27" s="25"/>
      <c r="G27" s="25"/>
      <c r="H27" s="5"/>
      <c r="I27" s="102">
        <v>4322</v>
      </c>
      <c r="J27" s="25">
        <f t="shared" si="0"/>
        <v>0</v>
      </c>
      <c r="K27" s="5"/>
      <c r="L27" s="5"/>
      <c r="M27" s="5"/>
      <c r="N27" s="5"/>
      <c r="O27" s="5"/>
      <c r="P27" s="5"/>
    </row>
    <row r="28" spans="1:16" ht="48.75" customHeight="1">
      <c r="A28" s="44" t="s">
        <v>108</v>
      </c>
      <c r="B28" s="45" t="s">
        <v>113</v>
      </c>
      <c r="C28" s="12">
        <v>6500</v>
      </c>
      <c r="D28" s="25">
        <v>6500</v>
      </c>
      <c r="E28" s="102"/>
      <c r="F28" s="25"/>
      <c r="G28" s="25"/>
      <c r="H28" s="5"/>
      <c r="I28" s="102">
        <v>6500</v>
      </c>
      <c r="J28" s="25">
        <f t="shared" si="0"/>
        <v>0</v>
      </c>
      <c r="K28" s="5"/>
      <c r="L28" s="5"/>
      <c r="M28" s="5"/>
      <c r="N28" s="5"/>
      <c r="O28" s="5"/>
      <c r="P28" s="5"/>
    </row>
    <row r="29" spans="1:16" ht="48.75" customHeight="1">
      <c r="A29" s="44" t="s">
        <v>114</v>
      </c>
      <c r="B29" s="45" t="s">
        <v>115</v>
      </c>
      <c r="C29" s="12">
        <v>16458</v>
      </c>
      <c r="D29" s="25">
        <v>598</v>
      </c>
      <c r="E29" s="102"/>
      <c r="F29" s="25"/>
      <c r="G29" s="25"/>
      <c r="H29" s="5"/>
      <c r="I29" s="102">
        <v>598</v>
      </c>
      <c r="J29" s="25">
        <f t="shared" si="0"/>
        <v>0</v>
      </c>
      <c r="K29" s="5"/>
      <c r="L29" s="5"/>
      <c r="M29" s="5"/>
      <c r="N29" s="5"/>
      <c r="O29" s="5"/>
      <c r="P29" s="5"/>
    </row>
    <row r="30" spans="1:16" ht="48.75" customHeight="1">
      <c r="A30" s="44" t="s">
        <v>114</v>
      </c>
      <c r="B30" s="45" t="s">
        <v>116</v>
      </c>
      <c r="C30" s="12">
        <v>60000</v>
      </c>
      <c r="D30" s="25">
        <v>804</v>
      </c>
      <c r="E30" s="102"/>
      <c r="F30" s="25"/>
      <c r="G30" s="25"/>
      <c r="H30" s="5"/>
      <c r="I30" s="102">
        <v>804</v>
      </c>
      <c r="J30" s="25">
        <f t="shared" si="0"/>
        <v>0</v>
      </c>
      <c r="K30" s="5"/>
      <c r="L30" s="5"/>
      <c r="M30" s="5"/>
      <c r="N30" s="5"/>
      <c r="O30" s="5"/>
      <c r="P30" s="5"/>
    </row>
    <row r="31" spans="1:16" ht="48.75" customHeight="1">
      <c r="A31" s="44" t="s">
        <v>114</v>
      </c>
      <c r="B31" s="45" t="s">
        <v>117</v>
      </c>
      <c r="C31" s="12"/>
      <c r="D31" s="25"/>
      <c r="E31" s="102"/>
      <c r="F31" s="25"/>
      <c r="G31" s="25"/>
      <c r="H31" s="5"/>
      <c r="I31" s="102"/>
      <c r="J31" s="25">
        <f t="shared" si="0"/>
        <v>0</v>
      </c>
      <c r="K31" s="5"/>
      <c r="L31" s="5"/>
      <c r="M31" s="5"/>
      <c r="N31" s="5"/>
      <c r="O31" s="5"/>
      <c r="P31" s="5"/>
    </row>
    <row r="32" spans="1:16" ht="48.75" customHeight="1">
      <c r="A32" s="44" t="s">
        <v>114</v>
      </c>
      <c r="B32" s="45" t="s">
        <v>118</v>
      </c>
      <c r="C32" s="12"/>
      <c r="D32" s="25"/>
      <c r="E32" s="102"/>
      <c r="F32" s="25"/>
      <c r="G32" s="25"/>
      <c r="H32" s="5"/>
      <c r="I32" s="102"/>
      <c r="J32" s="25">
        <f t="shared" si="0"/>
        <v>0</v>
      </c>
      <c r="K32" s="5"/>
      <c r="L32" s="5"/>
      <c r="M32" s="5"/>
      <c r="N32" s="5"/>
      <c r="O32" s="5"/>
      <c r="P32" s="5"/>
    </row>
    <row r="33" spans="1:16" ht="48.75" customHeight="1">
      <c r="A33" s="44" t="s">
        <v>119</v>
      </c>
      <c r="B33" s="45" t="s">
        <v>120</v>
      </c>
      <c r="C33" s="12"/>
      <c r="D33" s="25"/>
      <c r="E33" s="102"/>
      <c r="F33" s="25"/>
      <c r="G33" s="25"/>
      <c r="H33" s="5"/>
      <c r="I33" s="102"/>
      <c r="J33" s="25">
        <f t="shared" si="0"/>
        <v>0</v>
      </c>
      <c r="K33" s="5"/>
      <c r="L33" s="5"/>
      <c r="M33" s="5"/>
      <c r="N33" s="5"/>
      <c r="O33" s="5"/>
      <c r="P33" s="5"/>
    </row>
    <row r="34" spans="1:16" ht="48.75" customHeight="1">
      <c r="A34" s="44" t="s">
        <v>119</v>
      </c>
      <c r="B34" s="45" t="s">
        <v>121</v>
      </c>
      <c r="C34" s="12">
        <v>150000</v>
      </c>
      <c r="D34" s="25">
        <v>72000</v>
      </c>
      <c r="E34" s="102"/>
      <c r="F34" s="25"/>
      <c r="G34" s="25"/>
      <c r="H34" s="5"/>
      <c r="I34" s="102">
        <v>72000</v>
      </c>
      <c r="J34" s="25">
        <f t="shared" si="0"/>
        <v>0</v>
      </c>
      <c r="K34" s="5"/>
      <c r="L34" s="5"/>
      <c r="M34" s="5"/>
      <c r="N34" s="5"/>
      <c r="O34" s="5"/>
      <c r="P34" s="5"/>
    </row>
    <row r="35" spans="1:16" ht="48.75" customHeight="1">
      <c r="A35" s="44" t="s">
        <v>122</v>
      </c>
      <c r="B35" s="45" t="s">
        <v>123</v>
      </c>
      <c r="C35" s="12">
        <v>75000</v>
      </c>
      <c r="D35" s="25">
        <v>0</v>
      </c>
      <c r="E35" s="102"/>
      <c r="F35" s="25"/>
      <c r="G35" s="25"/>
      <c r="H35" s="5"/>
      <c r="I35" s="102">
        <v>0</v>
      </c>
      <c r="J35" s="25">
        <f t="shared" si="0"/>
        <v>0</v>
      </c>
      <c r="K35" s="5"/>
      <c r="L35" s="5"/>
      <c r="M35" s="5"/>
      <c r="N35" s="5"/>
      <c r="O35" s="5"/>
      <c r="P35" s="25"/>
    </row>
    <row r="36" spans="1:16" ht="48.75" customHeight="1">
      <c r="A36" s="44" t="s">
        <v>122</v>
      </c>
      <c r="B36" s="45" t="s">
        <v>124</v>
      </c>
      <c r="C36" s="12">
        <v>100000</v>
      </c>
      <c r="D36" s="25">
        <v>28507</v>
      </c>
      <c r="E36" s="102"/>
      <c r="F36" s="25"/>
      <c r="G36" s="25"/>
      <c r="H36" s="5"/>
      <c r="I36" s="102">
        <v>28507</v>
      </c>
      <c r="J36" s="25">
        <f t="shared" si="0"/>
        <v>0</v>
      </c>
      <c r="K36" s="5"/>
      <c r="L36" s="5"/>
      <c r="M36" s="5"/>
      <c r="N36" s="5"/>
      <c r="O36" s="5"/>
      <c r="P36" s="5"/>
    </row>
    <row r="37" spans="1:16" ht="48.75" customHeight="1">
      <c r="A37" s="32" t="s">
        <v>122</v>
      </c>
      <c r="B37" s="11" t="s">
        <v>125</v>
      </c>
      <c r="C37" s="12"/>
      <c r="D37" s="25"/>
      <c r="E37" s="102"/>
      <c r="F37" s="25"/>
      <c r="G37" s="25"/>
      <c r="H37" s="5"/>
      <c r="I37" s="102"/>
      <c r="J37" s="25">
        <f t="shared" si="0"/>
        <v>0</v>
      </c>
      <c r="K37" s="5"/>
      <c r="L37" s="5"/>
      <c r="M37" s="5"/>
      <c r="N37" s="5"/>
      <c r="O37" s="5"/>
      <c r="P37" s="5"/>
    </row>
    <row r="38" spans="1:16" ht="48.75" customHeight="1">
      <c r="A38" s="32" t="s">
        <v>122</v>
      </c>
      <c r="B38" s="11" t="s">
        <v>126</v>
      </c>
      <c r="C38" s="12"/>
      <c r="D38" s="25"/>
      <c r="E38" s="102"/>
      <c r="F38" s="25"/>
      <c r="G38" s="25"/>
      <c r="H38" s="5"/>
      <c r="I38" s="102"/>
      <c r="J38" s="25">
        <f t="shared" si="0"/>
        <v>0</v>
      </c>
      <c r="K38" s="5"/>
      <c r="L38" s="5"/>
      <c r="M38" s="5"/>
      <c r="N38" s="5"/>
      <c r="O38" s="5"/>
      <c r="P38" s="5"/>
    </row>
    <row r="39" spans="1:16" ht="48.75" customHeight="1">
      <c r="A39" s="32" t="s">
        <v>122</v>
      </c>
      <c r="B39" s="11" t="s">
        <v>127</v>
      </c>
      <c r="C39" s="13"/>
      <c r="D39" s="25"/>
      <c r="E39" s="102"/>
      <c r="F39" s="25"/>
      <c r="G39" s="25"/>
      <c r="H39" s="5"/>
      <c r="I39" s="102"/>
      <c r="J39" s="25">
        <f t="shared" si="0"/>
        <v>0</v>
      </c>
      <c r="K39" s="5"/>
      <c r="L39" s="5"/>
      <c r="M39" s="5"/>
      <c r="N39" s="5"/>
      <c r="O39" s="5"/>
      <c r="P39" s="5"/>
    </row>
    <row r="40" spans="1:16" ht="48.75" customHeight="1">
      <c r="A40" s="32" t="s">
        <v>122</v>
      </c>
      <c r="B40" s="11" t="s">
        <v>128</v>
      </c>
      <c r="C40" s="13"/>
      <c r="D40" s="25"/>
      <c r="E40" s="102"/>
      <c r="F40" s="25"/>
      <c r="G40" s="25"/>
      <c r="H40" s="5"/>
      <c r="I40" s="102"/>
      <c r="J40" s="25">
        <f t="shared" si="0"/>
        <v>0</v>
      </c>
      <c r="K40" s="5"/>
      <c r="L40" s="5"/>
      <c r="M40" s="5"/>
      <c r="N40" s="5"/>
      <c r="O40" s="5"/>
      <c r="P40" s="5"/>
    </row>
    <row r="41" spans="1:16" ht="48.75" customHeight="1">
      <c r="A41" s="33" t="s">
        <v>129</v>
      </c>
      <c r="B41" s="11" t="s">
        <v>130</v>
      </c>
      <c r="C41" s="13"/>
      <c r="D41" s="25"/>
      <c r="E41" s="102"/>
      <c r="F41" s="25"/>
      <c r="G41" s="25"/>
      <c r="H41" s="5"/>
      <c r="I41" s="102"/>
      <c r="J41" s="25">
        <f t="shared" si="0"/>
        <v>0</v>
      </c>
      <c r="K41" s="5"/>
      <c r="L41" s="5"/>
      <c r="M41" s="5"/>
      <c r="N41" s="5"/>
      <c r="O41" s="5"/>
      <c r="P41" s="5"/>
    </row>
    <row r="42" spans="1:16" ht="48.75" customHeight="1">
      <c r="A42" s="33" t="s">
        <v>129</v>
      </c>
      <c r="B42" s="11" t="s">
        <v>131</v>
      </c>
      <c r="C42" s="13"/>
      <c r="D42" s="25"/>
      <c r="E42" s="102"/>
      <c r="F42" s="25"/>
      <c r="G42" s="25"/>
      <c r="H42" s="5"/>
      <c r="I42" s="102"/>
      <c r="J42" s="25">
        <f t="shared" si="0"/>
        <v>0</v>
      </c>
      <c r="K42" s="5"/>
      <c r="L42" s="5"/>
      <c r="M42" s="5"/>
      <c r="N42" s="5"/>
      <c r="O42" s="5"/>
      <c r="P42" s="5"/>
    </row>
    <row r="43" spans="1:16" ht="48.75" customHeight="1">
      <c r="A43" s="32" t="s">
        <v>132</v>
      </c>
      <c r="B43" s="11" t="s">
        <v>133</v>
      </c>
      <c r="C43" s="12"/>
      <c r="D43" s="25"/>
      <c r="E43" s="102"/>
      <c r="F43" s="25"/>
      <c r="G43" s="25"/>
      <c r="H43" s="5"/>
      <c r="I43" s="102"/>
      <c r="J43" s="25">
        <f t="shared" si="0"/>
        <v>0</v>
      </c>
      <c r="K43" s="5"/>
      <c r="L43" s="5"/>
      <c r="M43" s="5"/>
      <c r="N43" s="5"/>
      <c r="O43" s="5"/>
      <c r="P43" s="5"/>
    </row>
    <row r="44" spans="1:16" ht="48.75" customHeight="1">
      <c r="A44" s="32" t="s">
        <v>132</v>
      </c>
      <c r="B44" s="11" t="s">
        <v>134</v>
      </c>
      <c r="C44" s="12"/>
      <c r="D44" s="25"/>
      <c r="E44" s="102"/>
      <c r="F44" s="25"/>
      <c r="G44" s="25"/>
      <c r="H44" s="5"/>
      <c r="I44" s="102"/>
      <c r="J44" s="25">
        <f t="shared" si="0"/>
        <v>0</v>
      </c>
      <c r="K44" s="5"/>
      <c r="L44" s="5"/>
      <c r="M44" s="5"/>
      <c r="N44" s="5"/>
      <c r="O44" s="5"/>
      <c r="P44" s="5"/>
    </row>
    <row r="45" spans="1:16" ht="48.75" customHeight="1">
      <c r="A45" s="32" t="s">
        <v>132</v>
      </c>
      <c r="B45" s="11" t="s">
        <v>135</v>
      </c>
      <c r="C45" s="12">
        <v>8585</v>
      </c>
      <c r="D45" s="25">
        <v>353</v>
      </c>
      <c r="E45" s="102"/>
      <c r="F45" s="25"/>
      <c r="G45" s="25"/>
      <c r="H45" s="5"/>
      <c r="I45" s="102">
        <v>353</v>
      </c>
      <c r="J45" s="25">
        <f t="shared" si="0"/>
        <v>0</v>
      </c>
      <c r="K45" s="5"/>
      <c r="L45" s="5"/>
      <c r="M45" s="5"/>
      <c r="N45" s="5"/>
      <c r="O45" s="5"/>
      <c r="P45" s="5"/>
    </row>
    <row r="46" spans="1:16" ht="48.75" customHeight="1">
      <c r="A46" s="32" t="s">
        <v>132</v>
      </c>
      <c r="B46" s="11" t="s">
        <v>136</v>
      </c>
      <c r="C46" s="12"/>
      <c r="D46" s="25"/>
      <c r="E46" s="102"/>
      <c r="F46" s="25"/>
      <c r="G46" s="25"/>
      <c r="H46" s="5"/>
      <c r="I46" s="102"/>
      <c r="J46" s="25">
        <f t="shared" si="0"/>
        <v>0</v>
      </c>
      <c r="K46" s="5"/>
      <c r="L46" s="5"/>
      <c r="M46" s="5"/>
      <c r="N46" s="5"/>
      <c r="O46" s="5"/>
      <c r="P46" s="5"/>
    </row>
    <row r="47" spans="1:16" ht="48.75" customHeight="1">
      <c r="A47" s="32" t="s">
        <v>132</v>
      </c>
      <c r="B47" s="11" t="s">
        <v>137</v>
      </c>
      <c r="C47" s="12"/>
      <c r="D47" s="25"/>
      <c r="E47" s="102"/>
      <c r="F47" s="25"/>
      <c r="G47" s="25"/>
      <c r="H47" s="5"/>
      <c r="I47" s="102"/>
      <c r="J47" s="25">
        <f t="shared" si="0"/>
        <v>0</v>
      </c>
      <c r="K47" s="5"/>
      <c r="L47" s="5"/>
      <c r="M47" s="5"/>
      <c r="N47" s="5"/>
      <c r="O47" s="5"/>
      <c r="P47" s="5"/>
    </row>
    <row r="48" spans="1:16" ht="48.75" customHeight="1">
      <c r="A48" s="32" t="s">
        <v>132</v>
      </c>
      <c r="B48" s="11" t="s">
        <v>138</v>
      </c>
      <c r="C48" s="12"/>
      <c r="D48" s="25"/>
      <c r="E48" s="102"/>
      <c r="F48" s="25"/>
      <c r="G48" s="25"/>
      <c r="H48" s="5"/>
      <c r="I48" s="102"/>
      <c r="J48" s="25">
        <f t="shared" si="0"/>
        <v>0</v>
      </c>
      <c r="K48" s="5"/>
      <c r="L48" s="5"/>
      <c r="M48" s="5"/>
      <c r="N48" s="5"/>
      <c r="O48" s="5"/>
      <c r="P48" s="5"/>
    </row>
    <row r="49" spans="1:16" ht="48.75" customHeight="1">
      <c r="A49" s="32" t="s">
        <v>132</v>
      </c>
      <c r="B49" s="11" t="s">
        <v>139</v>
      </c>
      <c r="C49" s="12"/>
      <c r="D49" s="25"/>
      <c r="E49" s="102"/>
      <c r="F49" s="25"/>
      <c r="G49" s="25"/>
      <c r="H49" s="5"/>
      <c r="I49" s="102"/>
      <c r="J49" s="25">
        <f t="shared" si="0"/>
        <v>0</v>
      </c>
      <c r="K49" s="5"/>
      <c r="L49" s="5"/>
      <c r="M49" s="5"/>
      <c r="N49" s="5"/>
      <c r="O49" s="5"/>
      <c r="P49" s="5"/>
    </row>
    <row r="50" spans="1:16" ht="48.75" customHeight="1">
      <c r="A50" s="32" t="s">
        <v>132</v>
      </c>
      <c r="B50" s="11" t="s">
        <v>140</v>
      </c>
      <c r="C50" s="12"/>
      <c r="D50" s="25"/>
      <c r="E50" s="102"/>
      <c r="F50" s="25"/>
      <c r="G50" s="25"/>
      <c r="H50" s="5"/>
      <c r="I50" s="102"/>
      <c r="J50" s="25">
        <f t="shared" si="0"/>
        <v>0</v>
      </c>
      <c r="K50" s="5"/>
      <c r="L50" s="5"/>
      <c r="M50" s="5"/>
      <c r="N50" s="5"/>
      <c r="O50" s="5"/>
      <c r="P50" s="5"/>
    </row>
    <row r="51" spans="1:16" ht="48.75" customHeight="1">
      <c r="A51" s="32" t="s">
        <v>132</v>
      </c>
      <c r="B51" s="11" t="s">
        <v>141</v>
      </c>
      <c r="C51" s="12"/>
      <c r="D51" s="25"/>
      <c r="E51" s="102"/>
      <c r="F51" s="25"/>
      <c r="G51" s="25"/>
      <c r="H51" s="5"/>
      <c r="I51" s="102"/>
      <c r="J51" s="25">
        <f t="shared" si="0"/>
        <v>0</v>
      </c>
      <c r="K51" s="5"/>
      <c r="L51" s="5"/>
      <c r="M51" s="5"/>
      <c r="N51" s="5"/>
      <c r="O51" s="5"/>
      <c r="P51" s="5"/>
    </row>
    <row r="52" spans="1:16" ht="48.75" customHeight="1">
      <c r="A52" s="32" t="s">
        <v>132</v>
      </c>
      <c r="B52" s="11" t="s">
        <v>142</v>
      </c>
      <c r="C52" s="12"/>
      <c r="D52" s="25"/>
      <c r="E52" s="102"/>
      <c r="F52" s="25"/>
      <c r="G52" s="25"/>
      <c r="H52" s="5"/>
      <c r="I52" s="102"/>
      <c r="J52" s="25">
        <f t="shared" si="0"/>
        <v>0</v>
      </c>
      <c r="K52" s="5"/>
      <c r="L52" s="5"/>
      <c r="M52" s="5"/>
      <c r="N52" s="5"/>
      <c r="O52" s="5"/>
      <c r="P52" s="5"/>
    </row>
    <row r="53" spans="1:16" ht="48.75" customHeight="1">
      <c r="A53" s="32" t="s">
        <v>132</v>
      </c>
      <c r="B53" s="11" t="s">
        <v>143</v>
      </c>
      <c r="C53" s="12"/>
      <c r="D53" s="25"/>
      <c r="E53" s="102"/>
      <c r="F53" s="25"/>
      <c r="G53" s="25"/>
      <c r="H53" s="5"/>
      <c r="I53" s="102"/>
      <c r="J53" s="25">
        <f t="shared" si="0"/>
        <v>0</v>
      </c>
      <c r="K53" s="5"/>
      <c r="L53" s="5"/>
      <c r="M53" s="5"/>
      <c r="N53" s="5"/>
      <c r="O53" s="5"/>
      <c r="P53" s="5"/>
    </row>
    <row r="54" spans="1:16" ht="48.75" customHeight="1">
      <c r="A54" s="32" t="s">
        <v>132</v>
      </c>
      <c r="B54" s="11" t="s">
        <v>144</v>
      </c>
      <c r="C54" s="12"/>
      <c r="D54" s="25"/>
      <c r="E54" s="102"/>
      <c r="F54" s="25"/>
      <c r="G54" s="25"/>
      <c r="H54" s="5"/>
      <c r="I54" s="102"/>
      <c r="J54" s="25">
        <f t="shared" si="0"/>
        <v>0</v>
      </c>
      <c r="K54" s="5"/>
      <c r="L54" s="5"/>
      <c r="M54" s="5"/>
      <c r="N54" s="5"/>
      <c r="O54" s="5"/>
      <c r="P54" s="5"/>
    </row>
    <row r="55" spans="1:16" ht="48.75" customHeight="1">
      <c r="A55" s="32" t="s">
        <v>132</v>
      </c>
      <c r="B55" s="11" t="s">
        <v>145</v>
      </c>
      <c r="C55" s="12"/>
      <c r="D55" s="25"/>
      <c r="E55" s="102"/>
      <c r="F55" s="25"/>
      <c r="G55" s="25"/>
      <c r="H55" s="5"/>
      <c r="I55" s="102"/>
      <c r="J55" s="25">
        <f t="shared" si="0"/>
        <v>0</v>
      </c>
      <c r="K55" s="5"/>
      <c r="L55" s="5"/>
      <c r="M55" s="5"/>
      <c r="N55" s="5"/>
      <c r="O55" s="5"/>
      <c r="P55" s="5"/>
    </row>
    <row r="56" spans="1:16" ht="48.75" customHeight="1">
      <c r="A56" s="32" t="s">
        <v>132</v>
      </c>
      <c r="B56" s="11" t="s">
        <v>146</v>
      </c>
      <c r="C56" s="12"/>
      <c r="D56" s="25"/>
      <c r="E56" s="102"/>
      <c r="F56" s="25"/>
      <c r="G56" s="25"/>
      <c r="H56" s="5"/>
      <c r="I56" s="102"/>
      <c r="J56" s="25">
        <f t="shared" si="0"/>
        <v>0</v>
      </c>
      <c r="K56" s="5"/>
      <c r="L56" s="5"/>
      <c r="M56" s="5"/>
      <c r="N56" s="5"/>
      <c r="O56" s="5"/>
      <c r="P56" s="5"/>
    </row>
    <row r="57" spans="1:16" ht="48.75" customHeight="1">
      <c r="A57" s="32" t="s">
        <v>147</v>
      </c>
      <c r="B57" s="11" t="s">
        <v>148</v>
      </c>
      <c r="C57" s="12"/>
      <c r="D57" s="25"/>
      <c r="E57" s="102"/>
      <c r="F57" s="25"/>
      <c r="G57" s="25"/>
      <c r="H57" s="5"/>
      <c r="I57" s="102"/>
      <c r="J57" s="25">
        <f t="shared" si="0"/>
        <v>0</v>
      </c>
      <c r="K57" s="5"/>
      <c r="L57" s="5"/>
      <c r="M57" s="5"/>
      <c r="N57" s="5"/>
      <c r="O57" s="5"/>
      <c r="P57" s="5"/>
    </row>
    <row r="58" spans="1:16" ht="48.75" customHeight="1">
      <c r="A58" s="34" t="s">
        <v>147</v>
      </c>
      <c r="B58" s="11" t="s">
        <v>149</v>
      </c>
      <c r="C58" s="12"/>
      <c r="D58" s="25"/>
      <c r="E58" s="102"/>
      <c r="F58" s="25"/>
      <c r="G58" s="25"/>
      <c r="H58" s="5"/>
      <c r="I58" s="102"/>
      <c r="J58" s="25">
        <f t="shared" si="0"/>
        <v>0</v>
      </c>
      <c r="K58" s="5"/>
      <c r="L58" s="5"/>
      <c r="M58" s="5"/>
      <c r="N58" s="5"/>
      <c r="O58" s="5"/>
      <c r="P58" s="5"/>
    </row>
    <row r="59" spans="1:16" ht="48.75" customHeight="1">
      <c r="A59" s="34" t="s">
        <v>147</v>
      </c>
      <c r="B59" s="11" t="s">
        <v>150</v>
      </c>
      <c r="C59" s="12"/>
      <c r="D59" s="25"/>
      <c r="E59" s="102"/>
      <c r="F59" s="25"/>
      <c r="G59" s="25"/>
      <c r="H59" s="5"/>
      <c r="I59" s="102"/>
      <c r="J59" s="25">
        <f t="shared" si="0"/>
        <v>0</v>
      </c>
      <c r="K59" s="5"/>
      <c r="L59" s="5"/>
      <c r="M59" s="5"/>
      <c r="N59" s="5"/>
      <c r="O59" s="5"/>
      <c r="P59" s="5"/>
    </row>
    <row r="60" spans="1:16" ht="48.75" customHeight="1">
      <c r="A60" s="34" t="s">
        <v>147</v>
      </c>
      <c r="B60" s="11" t="s">
        <v>151</v>
      </c>
      <c r="C60" s="12"/>
      <c r="D60" s="25"/>
      <c r="E60" s="102"/>
      <c r="F60" s="25"/>
      <c r="G60" s="25"/>
      <c r="H60" s="5"/>
      <c r="I60" s="102"/>
      <c r="J60" s="25">
        <f t="shared" si="0"/>
        <v>0</v>
      </c>
      <c r="K60" s="5"/>
      <c r="L60" s="5"/>
      <c r="M60" s="5"/>
      <c r="N60" s="5"/>
      <c r="O60" s="5"/>
      <c r="P60" s="5"/>
    </row>
    <row r="61" spans="1:16" ht="48.75" customHeight="1">
      <c r="A61" s="34" t="s">
        <v>147</v>
      </c>
      <c r="B61" s="11" t="s">
        <v>152</v>
      </c>
      <c r="C61" s="12"/>
      <c r="D61" s="25"/>
      <c r="E61" s="102"/>
      <c r="F61" s="25"/>
      <c r="G61" s="25"/>
      <c r="H61" s="5"/>
      <c r="I61" s="102"/>
      <c r="J61" s="25">
        <f t="shared" si="0"/>
        <v>0</v>
      </c>
      <c r="K61" s="5"/>
      <c r="L61" s="5"/>
      <c r="M61" s="5"/>
      <c r="N61" s="5"/>
      <c r="O61" s="5"/>
      <c r="P61" s="5"/>
    </row>
    <row r="62" spans="1:16" ht="48.75" customHeight="1">
      <c r="A62" s="35" t="s">
        <v>153</v>
      </c>
      <c r="B62" s="11" t="s">
        <v>154</v>
      </c>
      <c r="C62" s="12"/>
      <c r="D62" s="25"/>
      <c r="E62" s="102"/>
      <c r="F62" s="25"/>
      <c r="G62" s="25"/>
      <c r="H62" s="5"/>
      <c r="I62" s="102"/>
      <c r="J62" s="25">
        <f t="shared" si="0"/>
        <v>0</v>
      </c>
      <c r="K62" s="5"/>
      <c r="L62" s="5"/>
      <c r="M62" s="5"/>
      <c r="N62" s="5"/>
      <c r="O62" s="5"/>
      <c r="P62" s="5"/>
    </row>
    <row r="63" spans="1:16" ht="48.75" customHeight="1">
      <c r="A63" s="35" t="s">
        <v>155</v>
      </c>
      <c r="B63" s="11" t="s">
        <v>156</v>
      </c>
      <c r="C63" s="12">
        <v>40975</v>
      </c>
      <c r="D63" s="25">
        <v>1180</v>
      </c>
      <c r="E63" s="102"/>
      <c r="F63" s="25"/>
      <c r="G63" s="25"/>
      <c r="H63" s="5"/>
      <c r="I63" s="102">
        <v>1180</v>
      </c>
      <c r="J63" s="25">
        <f t="shared" si="0"/>
        <v>0</v>
      </c>
      <c r="K63" s="5"/>
      <c r="L63" s="5"/>
      <c r="M63" s="5"/>
      <c r="N63" s="5"/>
      <c r="O63" s="5"/>
      <c r="P63" s="5"/>
    </row>
    <row r="64" spans="1:16" ht="48.75" customHeight="1">
      <c r="A64" s="35" t="s">
        <v>157</v>
      </c>
      <c r="B64" s="11" t="s">
        <v>158</v>
      </c>
      <c r="C64" s="12">
        <v>515000</v>
      </c>
      <c r="D64" s="25">
        <v>65958</v>
      </c>
      <c r="E64" s="102"/>
      <c r="F64" s="25"/>
      <c r="G64" s="25"/>
      <c r="H64" s="5"/>
      <c r="I64" s="102">
        <v>23391</v>
      </c>
      <c r="J64" s="25">
        <f t="shared" si="0"/>
        <v>42567</v>
      </c>
      <c r="K64" s="5"/>
      <c r="L64" s="5"/>
      <c r="M64" s="5"/>
      <c r="N64" s="5"/>
      <c r="O64" s="5"/>
      <c r="P64" s="5"/>
    </row>
    <row r="65" spans="1:16" ht="48.75" customHeight="1">
      <c r="A65" s="34" t="s">
        <v>159</v>
      </c>
      <c r="B65" s="11" t="s">
        <v>160</v>
      </c>
      <c r="C65" s="12"/>
      <c r="D65" s="25"/>
      <c r="E65" s="102"/>
      <c r="F65" s="25"/>
      <c r="G65" s="25"/>
      <c r="H65" s="5"/>
      <c r="I65" s="102"/>
      <c r="J65" s="25">
        <f t="shared" si="0"/>
        <v>0</v>
      </c>
      <c r="K65" s="5"/>
      <c r="L65" s="5"/>
      <c r="M65" s="5"/>
      <c r="N65" s="5"/>
      <c r="O65" s="5"/>
      <c r="P65" s="5"/>
    </row>
    <row r="66" spans="1:16" ht="48.75" customHeight="1">
      <c r="A66" s="34" t="s">
        <v>159</v>
      </c>
      <c r="B66" s="11" t="s">
        <v>161</v>
      </c>
      <c r="C66" s="12"/>
      <c r="D66" s="25"/>
      <c r="E66" s="102"/>
      <c r="F66" s="25"/>
      <c r="G66" s="25"/>
      <c r="H66" s="5"/>
      <c r="I66" s="102"/>
      <c r="J66" s="25">
        <f t="shared" si="0"/>
        <v>0</v>
      </c>
      <c r="K66" s="5"/>
      <c r="L66" s="5"/>
      <c r="M66" s="5"/>
      <c r="N66" s="5"/>
      <c r="O66" s="5"/>
      <c r="P66" s="5"/>
    </row>
    <row r="67" spans="1:16">
      <c r="A67" s="148" t="s">
        <v>83</v>
      </c>
      <c r="B67" s="148"/>
      <c r="C67" s="2">
        <f>SUM(C4:C66)</f>
        <v>1236018</v>
      </c>
      <c r="D67" s="2">
        <f t="shared" ref="D67:O67" si="1">SUM(D4:D66)</f>
        <v>218222</v>
      </c>
      <c r="E67" s="2">
        <f t="shared" si="1"/>
        <v>0</v>
      </c>
      <c r="F67" s="2">
        <f t="shared" si="1"/>
        <v>0</v>
      </c>
      <c r="G67" s="2">
        <f t="shared" si="1"/>
        <v>0</v>
      </c>
      <c r="H67" s="2">
        <f t="shared" si="1"/>
        <v>0</v>
      </c>
      <c r="I67" s="2">
        <f t="shared" si="1"/>
        <v>175655</v>
      </c>
      <c r="J67" s="2">
        <f t="shared" si="1"/>
        <v>42567</v>
      </c>
      <c r="K67" s="2">
        <f t="shared" si="1"/>
        <v>0</v>
      </c>
      <c r="L67" s="2">
        <f t="shared" si="1"/>
        <v>0</v>
      </c>
      <c r="M67" s="2">
        <f t="shared" si="1"/>
        <v>0</v>
      </c>
      <c r="N67" s="2">
        <f t="shared" si="1"/>
        <v>0</v>
      </c>
      <c r="O67" s="2">
        <f t="shared" si="1"/>
        <v>0</v>
      </c>
      <c r="P67" s="2"/>
    </row>
    <row r="70" spans="1:16">
      <c r="A70"/>
    </row>
  </sheetData>
  <mergeCells count="5">
    <mergeCell ref="A67:B67"/>
    <mergeCell ref="F1:H1"/>
    <mergeCell ref="J1:J2"/>
    <mergeCell ref="K1:O1"/>
    <mergeCell ref="F3:H3"/>
  </mergeCells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9"/>
  <sheetViews>
    <sheetView view="pageBreakPreview" zoomScale="66" zoomScaleSheetLayoutView="66" workbookViewId="0">
      <pane xSplit="2" ySplit="3" topLeftCell="C104" activePane="bottomRight" state="frozen"/>
      <selection pane="topRight" activeCell="C1" sqref="C1"/>
      <selection pane="bottomLeft" activeCell="A4" sqref="A4"/>
      <selection pane="bottomRight" activeCell="J4" sqref="J4:J114"/>
    </sheetView>
  </sheetViews>
  <sheetFormatPr defaultRowHeight="15"/>
  <cols>
    <col min="1" max="1" width="46.42578125" style="19" customWidth="1"/>
    <col min="2" max="2" width="59.42578125" style="20" customWidth="1"/>
    <col min="3" max="3" width="17" style="21" customWidth="1"/>
    <col min="4" max="5" width="16.7109375" style="28" customWidth="1"/>
    <col min="6" max="6" width="15.42578125" style="16" customWidth="1"/>
    <col min="7" max="7" width="16.5703125" style="16" customWidth="1"/>
    <col min="8" max="8" width="17.140625" style="16" customWidth="1"/>
    <col min="9" max="9" width="17.140625" style="28" customWidth="1"/>
    <col min="10" max="12" width="12.5703125" style="16" customWidth="1"/>
    <col min="13" max="13" width="17.28515625" style="16" customWidth="1"/>
    <col min="14" max="14" width="12.5703125" style="16" customWidth="1"/>
    <col min="15" max="16" width="14.7109375" style="16" customWidth="1"/>
    <col min="17" max="175" width="9.140625" style="16"/>
    <col min="176" max="176" width="10" style="16" customWidth="1"/>
    <col min="177" max="177" width="36.5703125" style="16" customWidth="1"/>
    <col min="178" max="178" width="36.140625" style="16" customWidth="1"/>
    <col min="179" max="259" width="9" style="16" customWidth="1"/>
    <col min="260" max="261" width="9.28515625" style="16" customWidth="1"/>
    <col min="262" max="431" width="9.140625" style="16"/>
    <col min="432" max="432" width="10" style="16" customWidth="1"/>
    <col min="433" max="433" width="36.5703125" style="16" customWidth="1"/>
    <col min="434" max="434" width="36.140625" style="16" customWidth="1"/>
    <col min="435" max="515" width="9" style="16" customWidth="1"/>
    <col min="516" max="517" width="9.28515625" style="16" customWidth="1"/>
    <col min="518" max="687" width="9.140625" style="16"/>
    <col min="688" max="688" width="10" style="16" customWidth="1"/>
    <col min="689" max="689" width="36.5703125" style="16" customWidth="1"/>
    <col min="690" max="690" width="36.140625" style="16" customWidth="1"/>
    <col min="691" max="771" width="9" style="16" customWidth="1"/>
    <col min="772" max="773" width="9.28515625" style="16" customWidth="1"/>
    <col min="774" max="943" width="9.140625" style="16"/>
    <col min="944" max="944" width="10" style="16" customWidth="1"/>
    <col min="945" max="945" width="36.5703125" style="16" customWidth="1"/>
    <col min="946" max="946" width="36.140625" style="16" customWidth="1"/>
    <col min="947" max="1027" width="9" style="16" customWidth="1"/>
    <col min="1028" max="1029" width="9.28515625" style="16" customWidth="1"/>
    <col min="1030" max="1199" width="9.140625" style="16"/>
    <col min="1200" max="1200" width="10" style="16" customWidth="1"/>
    <col min="1201" max="1201" width="36.5703125" style="16" customWidth="1"/>
    <col min="1202" max="1202" width="36.140625" style="16" customWidth="1"/>
    <col min="1203" max="1283" width="9" style="16" customWidth="1"/>
    <col min="1284" max="1285" width="9.28515625" style="16" customWidth="1"/>
    <col min="1286" max="1455" width="9.140625" style="16"/>
    <col min="1456" max="1456" width="10" style="16" customWidth="1"/>
    <col min="1457" max="1457" width="36.5703125" style="16" customWidth="1"/>
    <col min="1458" max="1458" width="36.140625" style="16" customWidth="1"/>
    <col min="1459" max="1539" width="9" style="16" customWidth="1"/>
    <col min="1540" max="1541" width="9.28515625" style="16" customWidth="1"/>
    <col min="1542" max="1711" width="9.140625" style="16"/>
    <col min="1712" max="1712" width="10" style="16" customWidth="1"/>
    <col min="1713" max="1713" width="36.5703125" style="16" customWidth="1"/>
    <col min="1714" max="1714" width="36.140625" style="16" customWidth="1"/>
    <col min="1715" max="1795" width="9" style="16" customWidth="1"/>
    <col min="1796" max="1797" width="9.28515625" style="16" customWidth="1"/>
    <col min="1798" max="1967" width="9.140625" style="16"/>
    <col min="1968" max="1968" width="10" style="16" customWidth="1"/>
    <col min="1969" max="1969" width="36.5703125" style="16" customWidth="1"/>
    <col min="1970" max="1970" width="36.140625" style="16" customWidth="1"/>
    <col min="1971" max="2051" width="9" style="16" customWidth="1"/>
    <col min="2052" max="2053" width="9.28515625" style="16" customWidth="1"/>
    <col min="2054" max="2223" width="9.140625" style="16"/>
    <col min="2224" max="2224" width="10" style="16" customWidth="1"/>
    <col min="2225" max="2225" width="36.5703125" style="16" customWidth="1"/>
    <col min="2226" max="2226" width="36.140625" style="16" customWidth="1"/>
    <col min="2227" max="2307" width="9" style="16" customWidth="1"/>
    <col min="2308" max="2309" width="9.28515625" style="16" customWidth="1"/>
    <col min="2310" max="2479" width="9.140625" style="16"/>
    <col min="2480" max="2480" width="10" style="16" customWidth="1"/>
    <col min="2481" max="2481" width="36.5703125" style="16" customWidth="1"/>
    <col min="2482" max="2482" width="36.140625" style="16" customWidth="1"/>
    <col min="2483" max="2563" width="9" style="16" customWidth="1"/>
    <col min="2564" max="2565" width="9.28515625" style="16" customWidth="1"/>
    <col min="2566" max="2735" width="9.140625" style="16"/>
    <col min="2736" max="2736" width="10" style="16" customWidth="1"/>
    <col min="2737" max="2737" width="36.5703125" style="16" customWidth="1"/>
    <col min="2738" max="2738" width="36.140625" style="16" customWidth="1"/>
    <col min="2739" max="2819" width="9" style="16" customWidth="1"/>
    <col min="2820" max="2821" width="9.28515625" style="16" customWidth="1"/>
    <col min="2822" max="2991" width="9.140625" style="16"/>
    <col min="2992" max="2992" width="10" style="16" customWidth="1"/>
    <col min="2993" max="2993" width="36.5703125" style="16" customWidth="1"/>
    <col min="2994" max="2994" width="36.140625" style="16" customWidth="1"/>
    <col min="2995" max="3075" width="9" style="16" customWidth="1"/>
    <col min="3076" max="3077" width="9.28515625" style="16" customWidth="1"/>
    <col min="3078" max="3247" width="9.140625" style="16"/>
    <col min="3248" max="3248" width="10" style="16" customWidth="1"/>
    <col min="3249" max="3249" width="36.5703125" style="16" customWidth="1"/>
    <col min="3250" max="3250" width="36.140625" style="16" customWidth="1"/>
    <col min="3251" max="3331" width="9" style="16" customWidth="1"/>
    <col min="3332" max="3333" width="9.28515625" style="16" customWidth="1"/>
    <col min="3334" max="3503" width="9.140625" style="16"/>
    <col min="3504" max="3504" width="10" style="16" customWidth="1"/>
    <col min="3505" max="3505" width="36.5703125" style="16" customWidth="1"/>
    <col min="3506" max="3506" width="36.140625" style="16" customWidth="1"/>
    <col min="3507" max="3587" width="9" style="16" customWidth="1"/>
    <col min="3588" max="3589" width="9.28515625" style="16" customWidth="1"/>
    <col min="3590" max="3759" width="9.140625" style="16"/>
    <col min="3760" max="3760" width="10" style="16" customWidth="1"/>
    <col min="3761" max="3761" width="36.5703125" style="16" customWidth="1"/>
    <col min="3762" max="3762" width="36.140625" style="16" customWidth="1"/>
    <col min="3763" max="3843" width="9" style="16" customWidth="1"/>
    <col min="3844" max="3845" width="9.28515625" style="16" customWidth="1"/>
    <col min="3846" max="4015" width="9.140625" style="16"/>
    <col min="4016" max="4016" width="10" style="16" customWidth="1"/>
    <col min="4017" max="4017" width="36.5703125" style="16" customWidth="1"/>
    <col min="4018" max="4018" width="36.140625" style="16" customWidth="1"/>
    <col min="4019" max="4099" width="9" style="16" customWidth="1"/>
    <col min="4100" max="4101" width="9.28515625" style="16" customWidth="1"/>
    <col min="4102" max="4271" width="9.140625" style="16"/>
    <col min="4272" max="4272" width="10" style="16" customWidth="1"/>
    <col min="4273" max="4273" width="36.5703125" style="16" customWidth="1"/>
    <col min="4274" max="4274" width="36.140625" style="16" customWidth="1"/>
    <col min="4275" max="4355" width="9" style="16" customWidth="1"/>
    <col min="4356" max="4357" width="9.28515625" style="16" customWidth="1"/>
    <col min="4358" max="4527" width="9.140625" style="16"/>
    <col min="4528" max="4528" width="10" style="16" customWidth="1"/>
    <col min="4529" max="4529" width="36.5703125" style="16" customWidth="1"/>
    <col min="4530" max="4530" width="36.140625" style="16" customWidth="1"/>
    <col min="4531" max="4611" width="9" style="16" customWidth="1"/>
    <col min="4612" max="4613" width="9.28515625" style="16" customWidth="1"/>
    <col min="4614" max="4783" width="9.140625" style="16"/>
    <col min="4784" max="4784" width="10" style="16" customWidth="1"/>
    <col min="4785" max="4785" width="36.5703125" style="16" customWidth="1"/>
    <col min="4786" max="4786" width="36.140625" style="16" customWidth="1"/>
    <col min="4787" max="4867" width="9" style="16" customWidth="1"/>
    <col min="4868" max="4869" width="9.28515625" style="16" customWidth="1"/>
    <col min="4870" max="5039" width="9.140625" style="16"/>
    <col min="5040" max="5040" width="10" style="16" customWidth="1"/>
    <col min="5041" max="5041" width="36.5703125" style="16" customWidth="1"/>
    <col min="5042" max="5042" width="36.140625" style="16" customWidth="1"/>
    <col min="5043" max="5123" width="9" style="16" customWidth="1"/>
    <col min="5124" max="5125" width="9.28515625" style="16" customWidth="1"/>
    <col min="5126" max="5295" width="9.140625" style="16"/>
    <col min="5296" max="5296" width="10" style="16" customWidth="1"/>
    <col min="5297" max="5297" width="36.5703125" style="16" customWidth="1"/>
    <col min="5298" max="5298" width="36.140625" style="16" customWidth="1"/>
    <col min="5299" max="5379" width="9" style="16" customWidth="1"/>
    <col min="5380" max="5381" width="9.28515625" style="16" customWidth="1"/>
    <col min="5382" max="5551" width="9.140625" style="16"/>
    <col min="5552" max="5552" width="10" style="16" customWidth="1"/>
    <col min="5553" max="5553" width="36.5703125" style="16" customWidth="1"/>
    <col min="5554" max="5554" width="36.140625" style="16" customWidth="1"/>
    <col min="5555" max="5635" width="9" style="16" customWidth="1"/>
    <col min="5636" max="5637" width="9.28515625" style="16" customWidth="1"/>
    <col min="5638" max="5807" width="9.140625" style="16"/>
    <col min="5808" max="5808" width="10" style="16" customWidth="1"/>
    <col min="5809" max="5809" width="36.5703125" style="16" customWidth="1"/>
    <col min="5810" max="5810" width="36.140625" style="16" customWidth="1"/>
    <col min="5811" max="5891" width="9" style="16" customWidth="1"/>
    <col min="5892" max="5893" width="9.28515625" style="16" customWidth="1"/>
    <col min="5894" max="6063" width="9.140625" style="16"/>
    <col min="6064" max="6064" width="10" style="16" customWidth="1"/>
    <col min="6065" max="6065" width="36.5703125" style="16" customWidth="1"/>
    <col min="6066" max="6066" width="36.140625" style="16" customWidth="1"/>
    <col min="6067" max="6147" width="9" style="16" customWidth="1"/>
    <col min="6148" max="6149" width="9.28515625" style="16" customWidth="1"/>
    <col min="6150" max="6319" width="9.140625" style="16"/>
    <col min="6320" max="6320" width="10" style="16" customWidth="1"/>
    <col min="6321" max="6321" width="36.5703125" style="16" customWidth="1"/>
    <col min="6322" max="6322" width="36.140625" style="16" customWidth="1"/>
    <col min="6323" max="6403" width="9" style="16" customWidth="1"/>
    <col min="6404" max="6405" width="9.28515625" style="16" customWidth="1"/>
    <col min="6406" max="6575" width="9.140625" style="16"/>
    <col min="6576" max="6576" width="10" style="16" customWidth="1"/>
    <col min="6577" max="6577" width="36.5703125" style="16" customWidth="1"/>
    <col min="6578" max="6578" width="36.140625" style="16" customWidth="1"/>
    <col min="6579" max="6659" width="9" style="16" customWidth="1"/>
    <col min="6660" max="6661" width="9.28515625" style="16" customWidth="1"/>
    <col min="6662" max="6831" width="9.140625" style="16"/>
    <col min="6832" max="6832" width="10" style="16" customWidth="1"/>
    <col min="6833" max="6833" width="36.5703125" style="16" customWidth="1"/>
    <col min="6834" max="6834" width="36.140625" style="16" customWidth="1"/>
    <col min="6835" max="6915" width="9" style="16" customWidth="1"/>
    <col min="6916" max="6917" width="9.28515625" style="16" customWidth="1"/>
    <col min="6918" max="7087" width="9.140625" style="16"/>
    <col min="7088" max="7088" width="10" style="16" customWidth="1"/>
    <col min="7089" max="7089" width="36.5703125" style="16" customWidth="1"/>
    <col min="7090" max="7090" width="36.140625" style="16" customWidth="1"/>
    <col min="7091" max="7171" width="9" style="16" customWidth="1"/>
    <col min="7172" max="7173" width="9.28515625" style="16" customWidth="1"/>
    <col min="7174" max="7343" width="9.140625" style="16"/>
    <col min="7344" max="7344" width="10" style="16" customWidth="1"/>
    <col min="7345" max="7345" width="36.5703125" style="16" customWidth="1"/>
    <col min="7346" max="7346" width="36.140625" style="16" customWidth="1"/>
    <col min="7347" max="7427" width="9" style="16" customWidth="1"/>
    <col min="7428" max="7429" width="9.28515625" style="16" customWidth="1"/>
    <col min="7430" max="7599" width="9.140625" style="16"/>
    <col min="7600" max="7600" width="10" style="16" customWidth="1"/>
    <col min="7601" max="7601" width="36.5703125" style="16" customWidth="1"/>
    <col min="7602" max="7602" width="36.140625" style="16" customWidth="1"/>
    <col min="7603" max="7683" width="9" style="16" customWidth="1"/>
    <col min="7684" max="7685" width="9.28515625" style="16" customWidth="1"/>
    <col min="7686" max="7855" width="9.140625" style="16"/>
    <col min="7856" max="7856" width="10" style="16" customWidth="1"/>
    <col min="7857" max="7857" width="36.5703125" style="16" customWidth="1"/>
    <col min="7858" max="7858" width="36.140625" style="16" customWidth="1"/>
    <col min="7859" max="7939" width="9" style="16" customWidth="1"/>
    <col min="7940" max="7941" width="9.28515625" style="16" customWidth="1"/>
    <col min="7942" max="8111" width="9.140625" style="16"/>
    <col min="8112" max="8112" width="10" style="16" customWidth="1"/>
    <col min="8113" max="8113" width="36.5703125" style="16" customWidth="1"/>
    <col min="8114" max="8114" width="36.140625" style="16" customWidth="1"/>
    <col min="8115" max="8195" width="9" style="16" customWidth="1"/>
    <col min="8196" max="8197" width="9.28515625" style="16" customWidth="1"/>
    <col min="8198" max="8367" width="9.140625" style="16"/>
    <col min="8368" max="8368" width="10" style="16" customWidth="1"/>
    <col min="8369" max="8369" width="36.5703125" style="16" customWidth="1"/>
    <col min="8370" max="8370" width="36.140625" style="16" customWidth="1"/>
    <col min="8371" max="8451" width="9" style="16" customWidth="1"/>
    <col min="8452" max="8453" width="9.28515625" style="16" customWidth="1"/>
    <col min="8454" max="8623" width="9.140625" style="16"/>
    <col min="8624" max="8624" width="10" style="16" customWidth="1"/>
    <col min="8625" max="8625" width="36.5703125" style="16" customWidth="1"/>
    <col min="8626" max="8626" width="36.140625" style="16" customWidth="1"/>
    <col min="8627" max="8707" width="9" style="16" customWidth="1"/>
    <col min="8708" max="8709" width="9.28515625" style="16" customWidth="1"/>
    <col min="8710" max="8879" width="9.140625" style="16"/>
    <col min="8880" max="8880" width="10" style="16" customWidth="1"/>
    <col min="8881" max="8881" width="36.5703125" style="16" customWidth="1"/>
    <col min="8882" max="8882" width="36.140625" style="16" customWidth="1"/>
    <col min="8883" max="8963" width="9" style="16" customWidth="1"/>
    <col min="8964" max="8965" width="9.28515625" style="16" customWidth="1"/>
    <col min="8966" max="9135" width="9.140625" style="16"/>
    <col min="9136" max="9136" width="10" style="16" customWidth="1"/>
    <col min="9137" max="9137" width="36.5703125" style="16" customWidth="1"/>
    <col min="9138" max="9138" width="36.140625" style="16" customWidth="1"/>
    <col min="9139" max="9219" width="9" style="16" customWidth="1"/>
    <col min="9220" max="9221" width="9.28515625" style="16" customWidth="1"/>
    <col min="9222" max="9391" width="9.140625" style="16"/>
    <col min="9392" max="9392" width="10" style="16" customWidth="1"/>
    <col min="9393" max="9393" width="36.5703125" style="16" customWidth="1"/>
    <col min="9394" max="9394" width="36.140625" style="16" customWidth="1"/>
    <col min="9395" max="9475" width="9" style="16" customWidth="1"/>
    <col min="9476" max="9477" width="9.28515625" style="16" customWidth="1"/>
    <col min="9478" max="9647" width="9.140625" style="16"/>
    <col min="9648" max="9648" width="10" style="16" customWidth="1"/>
    <col min="9649" max="9649" width="36.5703125" style="16" customWidth="1"/>
    <col min="9650" max="9650" width="36.140625" style="16" customWidth="1"/>
    <col min="9651" max="9731" width="9" style="16" customWidth="1"/>
    <col min="9732" max="9733" width="9.28515625" style="16" customWidth="1"/>
    <col min="9734" max="9903" width="9.140625" style="16"/>
    <col min="9904" max="9904" width="10" style="16" customWidth="1"/>
    <col min="9905" max="9905" width="36.5703125" style="16" customWidth="1"/>
    <col min="9906" max="9906" width="36.140625" style="16" customWidth="1"/>
    <col min="9907" max="9987" width="9" style="16" customWidth="1"/>
    <col min="9988" max="9989" width="9.28515625" style="16" customWidth="1"/>
    <col min="9990" max="10159" width="9.140625" style="16"/>
    <col min="10160" max="10160" width="10" style="16" customWidth="1"/>
    <col min="10161" max="10161" width="36.5703125" style="16" customWidth="1"/>
    <col min="10162" max="10162" width="36.140625" style="16" customWidth="1"/>
    <col min="10163" max="10243" width="9" style="16" customWidth="1"/>
    <col min="10244" max="10245" width="9.28515625" style="16" customWidth="1"/>
    <col min="10246" max="10415" width="9.140625" style="16"/>
    <col min="10416" max="10416" width="10" style="16" customWidth="1"/>
    <col min="10417" max="10417" width="36.5703125" style="16" customWidth="1"/>
    <col min="10418" max="10418" width="36.140625" style="16" customWidth="1"/>
    <col min="10419" max="10499" width="9" style="16" customWidth="1"/>
    <col min="10500" max="10501" width="9.28515625" style="16" customWidth="1"/>
    <col min="10502" max="10671" width="9.140625" style="16"/>
    <col min="10672" max="10672" width="10" style="16" customWidth="1"/>
    <col min="10673" max="10673" width="36.5703125" style="16" customWidth="1"/>
    <col min="10674" max="10674" width="36.140625" style="16" customWidth="1"/>
    <col min="10675" max="10755" width="9" style="16" customWidth="1"/>
    <col min="10756" max="10757" width="9.28515625" style="16" customWidth="1"/>
    <col min="10758" max="10927" width="9.140625" style="16"/>
    <col min="10928" max="10928" width="10" style="16" customWidth="1"/>
    <col min="10929" max="10929" width="36.5703125" style="16" customWidth="1"/>
    <col min="10930" max="10930" width="36.140625" style="16" customWidth="1"/>
    <col min="10931" max="11011" width="9" style="16" customWidth="1"/>
    <col min="11012" max="11013" width="9.28515625" style="16" customWidth="1"/>
    <col min="11014" max="11183" width="9.140625" style="16"/>
    <col min="11184" max="11184" width="10" style="16" customWidth="1"/>
    <col min="11185" max="11185" width="36.5703125" style="16" customWidth="1"/>
    <col min="11186" max="11186" width="36.140625" style="16" customWidth="1"/>
    <col min="11187" max="11267" width="9" style="16" customWidth="1"/>
    <col min="11268" max="11269" width="9.28515625" style="16" customWidth="1"/>
    <col min="11270" max="11439" width="9.140625" style="16"/>
    <col min="11440" max="11440" width="10" style="16" customWidth="1"/>
    <col min="11441" max="11441" width="36.5703125" style="16" customWidth="1"/>
    <col min="11442" max="11442" width="36.140625" style="16" customWidth="1"/>
    <col min="11443" max="11523" width="9" style="16" customWidth="1"/>
    <col min="11524" max="11525" width="9.28515625" style="16" customWidth="1"/>
    <col min="11526" max="11695" width="9.140625" style="16"/>
    <col min="11696" max="11696" width="10" style="16" customWidth="1"/>
    <col min="11697" max="11697" width="36.5703125" style="16" customWidth="1"/>
    <col min="11698" max="11698" width="36.140625" style="16" customWidth="1"/>
    <col min="11699" max="11779" width="9" style="16" customWidth="1"/>
    <col min="11780" max="11781" width="9.28515625" style="16" customWidth="1"/>
    <col min="11782" max="11951" width="9.140625" style="16"/>
    <col min="11952" max="11952" width="10" style="16" customWidth="1"/>
    <col min="11953" max="11953" width="36.5703125" style="16" customWidth="1"/>
    <col min="11954" max="11954" width="36.140625" style="16" customWidth="1"/>
    <col min="11955" max="12035" width="9" style="16" customWidth="1"/>
    <col min="12036" max="12037" width="9.28515625" style="16" customWidth="1"/>
    <col min="12038" max="12207" width="9.140625" style="16"/>
    <col min="12208" max="12208" width="10" style="16" customWidth="1"/>
    <col min="12209" max="12209" width="36.5703125" style="16" customWidth="1"/>
    <col min="12210" max="12210" width="36.140625" style="16" customWidth="1"/>
    <col min="12211" max="12291" width="9" style="16" customWidth="1"/>
    <col min="12292" max="12293" width="9.28515625" style="16" customWidth="1"/>
    <col min="12294" max="12463" width="9.140625" style="16"/>
    <col min="12464" max="12464" width="10" style="16" customWidth="1"/>
    <col min="12465" max="12465" width="36.5703125" style="16" customWidth="1"/>
    <col min="12466" max="12466" width="36.140625" style="16" customWidth="1"/>
    <col min="12467" max="12547" width="9" style="16" customWidth="1"/>
    <col min="12548" max="12549" width="9.28515625" style="16" customWidth="1"/>
    <col min="12550" max="12719" width="9.140625" style="16"/>
    <col min="12720" max="12720" width="10" style="16" customWidth="1"/>
    <col min="12721" max="12721" width="36.5703125" style="16" customWidth="1"/>
    <col min="12722" max="12722" width="36.140625" style="16" customWidth="1"/>
    <col min="12723" max="12803" width="9" style="16" customWidth="1"/>
    <col min="12804" max="12805" width="9.28515625" style="16" customWidth="1"/>
    <col min="12806" max="12975" width="9.140625" style="16"/>
    <col min="12976" max="12976" width="10" style="16" customWidth="1"/>
    <col min="12977" max="12977" width="36.5703125" style="16" customWidth="1"/>
    <col min="12978" max="12978" width="36.140625" style="16" customWidth="1"/>
    <col min="12979" max="13059" width="9" style="16" customWidth="1"/>
    <col min="13060" max="13061" width="9.28515625" style="16" customWidth="1"/>
    <col min="13062" max="13231" width="9.140625" style="16"/>
    <col min="13232" max="13232" width="10" style="16" customWidth="1"/>
    <col min="13233" max="13233" width="36.5703125" style="16" customWidth="1"/>
    <col min="13234" max="13234" width="36.140625" style="16" customWidth="1"/>
    <col min="13235" max="13315" width="9" style="16" customWidth="1"/>
    <col min="13316" max="13317" width="9.28515625" style="16" customWidth="1"/>
    <col min="13318" max="13487" width="9.140625" style="16"/>
    <col min="13488" max="13488" width="10" style="16" customWidth="1"/>
    <col min="13489" max="13489" width="36.5703125" style="16" customWidth="1"/>
    <col min="13490" max="13490" width="36.140625" style="16" customWidth="1"/>
    <col min="13491" max="13571" width="9" style="16" customWidth="1"/>
    <col min="13572" max="13573" width="9.28515625" style="16" customWidth="1"/>
    <col min="13574" max="13743" width="9.140625" style="16"/>
    <col min="13744" max="13744" width="10" style="16" customWidth="1"/>
    <col min="13745" max="13745" width="36.5703125" style="16" customWidth="1"/>
    <col min="13746" max="13746" width="36.140625" style="16" customWidth="1"/>
    <col min="13747" max="13827" width="9" style="16" customWidth="1"/>
    <col min="13828" max="13829" width="9.28515625" style="16" customWidth="1"/>
    <col min="13830" max="13999" width="9.140625" style="16"/>
    <col min="14000" max="14000" width="10" style="16" customWidth="1"/>
    <col min="14001" max="14001" width="36.5703125" style="16" customWidth="1"/>
    <col min="14002" max="14002" width="36.140625" style="16" customWidth="1"/>
    <col min="14003" max="14083" width="9" style="16" customWidth="1"/>
    <col min="14084" max="14085" width="9.28515625" style="16" customWidth="1"/>
    <col min="14086" max="14255" width="9.140625" style="16"/>
    <col min="14256" max="14256" width="10" style="16" customWidth="1"/>
    <col min="14257" max="14257" width="36.5703125" style="16" customWidth="1"/>
    <col min="14258" max="14258" width="36.140625" style="16" customWidth="1"/>
    <col min="14259" max="14339" width="9" style="16" customWidth="1"/>
    <col min="14340" max="14341" width="9.28515625" style="16" customWidth="1"/>
    <col min="14342" max="14511" width="9.140625" style="16"/>
    <col min="14512" max="14512" width="10" style="16" customWidth="1"/>
    <col min="14513" max="14513" width="36.5703125" style="16" customWidth="1"/>
    <col min="14514" max="14514" width="36.140625" style="16" customWidth="1"/>
    <col min="14515" max="14595" width="9" style="16" customWidth="1"/>
    <col min="14596" max="14597" width="9.28515625" style="16" customWidth="1"/>
    <col min="14598" max="14767" width="9.140625" style="16"/>
    <col min="14768" max="14768" width="10" style="16" customWidth="1"/>
    <col min="14769" max="14769" width="36.5703125" style="16" customWidth="1"/>
    <col min="14770" max="14770" width="36.140625" style="16" customWidth="1"/>
    <col min="14771" max="14851" width="9" style="16" customWidth="1"/>
    <col min="14852" max="14853" width="9.28515625" style="16" customWidth="1"/>
    <col min="14854" max="15023" width="9.140625" style="16"/>
    <col min="15024" max="15024" width="10" style="16" customWidth="1"/>
    <col min="15025" max="15025" width="36.5703125" style="16" customWidth="1"/>
    <col min="15026" max="15026" width="36.140625" style="16" customWidth="1"/>
    <col min="15027" max="15107" width="9" style="16" customWidth="1"/>
    <col min="15108" max="15109" width="9.28515625" style="16" customWidth="1"/>
    <col min="15110" max="15279" width="9.140625" style="16"/>
    <col min="15280" max="15280" width="10" style="16" customWidth="1"/>
    <col min="15281" max="15281" width="36.5703125" style="16" customWidth="1"/>
    <col min="15282" max="15282" width="36.140625" style="16" customWidth="1"/>
    <col min="15283" max="15363" width="9" style="16" customWidth="1"/>
    <col min="15364" max="15365" width="9.28515625" style="16" customWidth="1"/>
    <col min="15366" max="15535" width="9.140625" style="16"/>
    <col min="15536" max="15536" width="10" style="16" customWidth="1"/>
    <col min="15537" max="15537" width="36.5703125" style="16" customWidth="1"/>
    <col min="15538" max="15538" width="36.140625" style="16" customWidth="1"/>
    <col min="15539" max="15619" width="9" style="16" customWidth="1"/>
    <col min="15620" max="15621" width="9.28515625" style="16" customWidth="1"/>
    <col min="15622" max="15791" width="9.140625" style="16"/>
    <col min="15792" max="15792" width="10" style="16" customWidth="1"/>
    <col min="15793" max="15793" width="36.5703125" style="16" customWidth="1"/>
    <col min="15794" max="15794" width="36.140625" style="16" customWidth="1"/>
    <col min="15795" max="15875" width="9" style="16" customWidth="1"/>
    <col min="15876" max="15877" width="9.28515625" style="16" customWidth="1"/>
    <col min="15878" max="16047" width="9.140625" style="16"/>
    <col min="16048" max="16048" width="10" style="16" customWidth="1"/>
    <col min="16049" max="16049" width="36.5703125" style="16" customWidth="1"/>
    <col min="16050" max="16050" width="36.140625" style="16" customWidth="1"/>
    <col min="16051" max="16131" width="9" style="16" customWidth="1"/>
    <col min="16132" max="16133" width="9.28515625" style="16" customWidth="1"/>
    <col min="16134" max="16384" width="9.140625" style="16"/>
  </cols>
  <sheetData>
    <row r="1" spans="1:16" ht="14.45" customHeight="1">
      <c r="C1" s="87"/>
      <c r="D1"/>
      <c r="E1"/>
      <c r="F1" s="138" t="s">
        <v>754</v>
      </c>
      <c r="G1" s="139"/>
      <c r="H1" s="140"/>
      <c r="I1" s="113"/>
      <c r="J1" s="141" t="s">
        <v>755</v>
      </c>
      <c r="K1" s="142" t="s">
        <v>298</v>
      </c>
      <c r="L1" s="142"/>
      <c r="M1" s="142"/>
      <c r="N1" s="142"/>
      <c r="O1" s="142"/>
    </row>
    <row r="2" spans="1:16" s="14" customFormat="1" ht="95.25" customHeight="1">
      <c r="A2" s="3" t="s">
        <v>84</v>
      </c>
      <c r="B2" s="3" t="s">
        <v>164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 s="14" customFormat="1">
      <c r="A3" s="39"/>
      <c r="B3" s="3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5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59" t="s">
        <v>165</v>
      </c>
      <c r="B4" s="60" t="s">
        <v>166</v>
      </c>
      <c r="C4" s="15"/>
      <c r="D4" s="27"/>
      <c r="E4" s="100"/>
      <c r="F4" s="15"/>
      <c r="G4" s="15"/>
      <c r="H4" s="55"/>
      <c r="I4" s="100"/>
      <c r="J4" s="27">
        <f>D4+E4-F4-G4-H4-I4</f>
        <v>0</v>
      </c>
      <c r="K4" s="55"/>
      <c r="L4" s="55"/>
      <c r="M4" s="55"/>
      <c r="N4" s="55"/>
      <c r="O4" s="55"/>
      <c r="P4" s="55"/>
    </row>
    <row r="5" spans="1:16" ht="54" customHeight="1">
      <c r="A5" s="59" t="s">
        <v>165</v>
      </c>
      <c r="B5" s="60" t="s">
        <v>167</v>
      </c>
      <c r="C5" s="15">
        <v>300000</v>
      </c>
      <c r="D5" s="27">
        <v>225102</v>
      </c>
      <c r="E5" s="100"/>
      <c r="F5" s="15"/>
      <c r="G5" s="15"/>
      <c r="H5" s="55"/>
      <c r="I5" s="100">
        <v>144397</v>
      </c>
      <c r="J5" s="27">
        <f t="shared" ref="J5:J68" si="0">D5+E5-F5-G5-H5-I5</f>
        <v>80705</v>
      </c>
      <c r="K5" s="55"/>
      <c r="L5" s="55"/>
      <c r="M5" s="55"/>
      <c r="N5" s="55"/>
      <c r="O5" s="55"/>
      <c r="P5" s="55"/>
    </row>
    <row r="6" spans="1:16" ht="54" customHeight="1">
      <c r="A6" s="59" t="s">
        <v>165</v>
      </c>
      <c r="B6" s="60" t="s">
        <v>168</v>
      </c>
      <c r="C6" s="15"/>
      <c r="D6" s="27"/>
      <c r="E6" s="100"/>
      <c r="F6" s="15"/>
      <c r="G6" s="15"/>
      <c r="H6" s="55"/>
      <c r="I6" s="100"/>
      <c r="J6" s="27">
        <f t="shared" si="0"/>
        <v>0</v>
      </c>
      <c r="K6" s="55"/>
      <c r="L6" s="55"/>
      <c r="M6" s="55"/>
      <c r="N6" s="55"/>
      <c r="O6" s="55"/>
      <c r="P6" s="55"/>
    </row>
    <row r="7" spans="1:16" ht="54" customHeight="1">
      <c r="A7" s="59" t="s">
        <v>165</v>
      </c>
      <c r="B7" s="61" t="s">
        <v>169</v>
      </c>
      <c r="C7" s="15"/>
      <c r="D7" s="27"/>
      <c r="E7" s="100"/>
      <c r="F7" s="15"/>
      <c r="G7" s="15"/>
      <c r="H7" s="55"/>
      <c r="I7" s="100"/>
      <c r="J7" s="27">
        <f t="shared" si="0"/>
        <v>0</v>
      </c>
      <c r="K7" s="55"/>
      <c r="L7" s="55"/>
      <c r="M7" s="55"/>
      <c r="N7" s="55"/>
      <c r="O7" s="55"/>
      <c r="P7" s="55"/>
    </row>
    <row r="8" spans="1:16" ht="54" customHeight="1">
      <c r="A8" s="59" t="s">
        <v>165</v>
      </c>
      <c r="B8" s="60" t="s">
        <v>170</v>
      </c>
      <c r="C8" s="15"/>
      <c r="D8" s="27"/>
      <c r="E8" s="100"/>
      <c r="F8" s="15"/>
      <c r="G8" s="15"/>
      <c r="H8" s="55"/>
      <c r="I8" s="100"/>
      <c r="J8" s="27">
        <f t="shared" si="0"/>
        <v>0</v>
      </c>
      <c r="K8" s="55"/>
      <c r="L8" s="55"/>
      <c r="M8" s="55"/>
      <c r="N8" s="55"/>
      <c r="O8" s="55"/>
      <c r="P8" s="55"/>
    </row>
    <row r="9" spans="1:16" ht="54" customHeight="1">
      <c r="A9" s="59" t="s">
        <v>165</v>
      </c>
      <c r="B9" s="61" t="s">
        <v>171</v>
      </c>
      <c r="C9" s="15"/>
      <c r="D9" s="27"/>
      <c r="E9" s="100"/>
      <c r="F9" s="15"/>
      <c r="G9" s="15"/>
      <c r="H9" s="55"/>
      <c r="I9" s="100"/>
      <c r="J9" s="27">
        <f t="shared" si="0"/>
        <v>0</v>
      </c>
      <c r="K9" s="55"/>
      <c r="L9" s="55"/>
      <c r="M9" s="55"/>
      <c r="N9" s="55"/>
      <c r="O9" s="55"/>
      <c r="P9" s="55"/>
    </row>
    <row r="10" spans="1:16" ht="54" customHeight="1">
      <c r="A10" s="59" t="s">
        <v>165</v>
      </c>
      <c r="B10" s="61" t="s">
        <v>172</v>
      </c>
      <c r="C10" s="15"/>
      <c r="D10" s="27"/>
      <c r="E10" s="100"/>
      <c r="F10" s="15"/>
      <c r="G10" s="15"/>
      <c r="H10" s="55"/>
      <c r="I10" s="100"/>
      <c r="J10" s="27">
        <f t="shared" si="0"/>
        <v>0</v>
      </c>
      <c r="K10" s="55"/>
      <c r="L10" s="55"/>
      <c r="M10" s="55"/>
      <c r="N10" s="55"/>
      <c r="O10" s="55"/>
      <c r="P10" s="55"/>
    </row>
    <row r="11" spans="1:16" ht="54" customHeight="1">
      <c r="A11" s="59" t="s">
        <v>173</v>
      </c>
      <c r="B11" s="60" t="s">
        <v>174</v>
      </c>
      <c r="C11" s="15"/>
      <c r="D11" s="27"/>
      <c r="E11" s="100"/>
      <c r="F11" s="15"/>
      <c r="G11" s="15"/>
      <c r="H11" s="55"/>
      <c r="I11" s="100"/>
      <c r="J11" s="27">
        <f t="shared" si="0"/>
        <v>0</v>
      </c>
      <c r="K11" s="55"/>
      <c r="L11" s="55"/>
      <c r="M11" s="55"/>
      <c r="N11" s="55"/>
      <c r="O11" s="55"/>
      <c r="P11" s="55"/>
    </row>
    <row r="12" spans="1:16" ht="54" customHeight="1">
      <c r="A12" s="59" t="s">
        <v>173</v>
      </c>
      <c r="B12" s="62" t="s">
        <v>175</v>
      </c>
      <c r="C12" s="15"/>
      <c r="D12" s="27"/>
      <c r="E12" s="100"/>
      <c r="F12" s="15"/>
      <c r="G12" s="15"/>
      <c r="H12" s="55"/>
      <c r="I12" s="100"/>
      <c r="J12" s="27">
        <f t="shared" si="0"/>
        <v>0</v>
      </c>
      <c r="K12" s="55"/>
      <c r="L12" s="55"/>
      <c r="M12" s="55"/>
      <c r="N12" s="55"/>
      <c r="O12" s="55"/>
      <c r="P12" s="55"/>
    </row>
    <row r="13" spans="1:16" ht="54" customHeight="1">
      <c r="A13" s="59" t="s">
        <v>173</v>
      </c>
      <c r="B13" s="62" t="s">
        <v>176</v>
      </c>
      <c r="C13" s="15"/>
      <c r="D13" s="27"/>
      <c r="E13" s="100"/>
      <c r="F13" s="15"/>
      <c r="G13" s="15"/>
      <c r="H13" s="55"/>
      <c r="I13" s="100"/>
      <c r="J13" s="27">
        <f t="shared" si="0"/>
        <v>0</v>
      </c>
      <c r="K13" s="55"/>
      <c r="L13" s="55"/>
      <c r="M13" s="55"/>
      <c r="N13" s="55"/>
      <c r="O13" s="55"/>
      <c r="P13" s="55"/>
    </row>
    <row r="14" spans="1:16" ht="54" customHeight="1">
      <c r="A14" s="59" t="s">
        <v>173</v>
      </c>
      <c r="B14" s="62" t="s">
        <v>177</v>
      </c>
      <c r="C14" s="15">
        <v>25000</v>
      </c>
      <c r="D14" s="27">
        <v>25000</v>
      </c>
      <c r="E14" s="100"/>
      <c r="F14" s="15"/>
      <c r="G14" s="15"/>
      <c r="H14" s="55"/>
      <c r="I14" s="100">
        <v>3000</v>
      </c>
      <c r="J14" s="27">
        <f t="shared" si="0"/>
        <v>22000</v>
      </c>
      <c r="K14" s="55"/>
      <c r="L14" s="55"/>
      <c r="M14" s="55"/>
      <c r="N14" s="55"/>
      <c r="O14" s="55"/>
      <c r="P14" s="55"/>
    </row>
    <row r="15" spans="1:16" ht="54" customHeight="1">
      <c r="A15" s="59" t="s">
        <v>173</v>
      </c>
      <c r="B15" s="62" t="s">
        <v>178</v>
      </c>
      <c r="C15" s="15"/>
      <c r="D15" s="27"/>
      <c r="E15" s="100"/>
      <c r="F15" s="15"/>
      <c r="G15" s="15"/>
      <c r="H15" s="55"/>
      <c r="I15" s="100"/>
      <c r="J15" s="27">
        <f t="shared" si="0"/>
        <v>0</v>
      </c>
      <c r="K15" s="55"/>
      <c r="L15" s="55"/>
      <c r="M15" s="55"/>
      <c r="N15" s="55"/>
      <c r="O15" s="55"/>
      <c r="P15" s="55"/>
    </row>
    <row r="16" spans="1:16" ht="54" customHeight="1">
      <c r="A16" s="59" t="s">
        <v>173</v>
      </c>
      <c r="B16" s="62" t="s">
        <v>179</v>
      </c>
      <c r="C16" s="15"/>
      <c r="D16" s="27"/>
      <c r="E16" s="100"/>
      <c r="F16" s="15"/>
      <c r="G16" s="15"/>
      <c r="H16" s="55"/>
      <c r="I16" s="100"/>
      <c r="J16" s="27">
        <f t="shared" si="0"/>
        <v>0</v>
      </c>
      <c r="K16" s="55"/>
      <c r="L16" s="55"/>
      <c r="M16" s="55"/>
      <c r="N16" s="55"/>
      <c r="O16" s="55"/>
      <c r="P16" s="55"/>
    </row>
    <row r="17" spans="1:16" ht="65.25" customHeight="1">
      <c r="A17" s="59" t="s">
        <v>173</v>
      </c>
      <c r="B17" s="62" t="s">
        <v>180</v>
      </c>
      <c r="C17" s="15"/>
      <c r="D17" s="27"/>
      <c r="E17" s="100"/>
      <c r="F17" s="15"/>
      <c r="G17" s="15"/>
      <c r="H17" s="55"/>
      <c r="I17" s="100"/>
      <c r="J17" s="27">
        <f t="shared" si="0"/>
        <v>0</v>
      </c>
      <c r="K17" s="55"/>
      <c r="L17" s="55"/>
      <c r="M17" s="55"/>
      <c r="N17" s="55"/>
      <c r="O17" s="55"/>
      <c r="P17" s="55"/>
    </row>
    <row r="18" spans="1:16" ht="54" customHeight="1">
      <c r="A18" s="59" t="s">
        <v>173</v>
      </c>
      <c r="B18" s="62" t="s">
        <v>181</v>
      </c>
      <c r="C18" s="15"/>
      <c r="D18" s="27"/>
      <c r="E18" s="100"/>
      <c r="F18" s="15"/>
      <c r="G18" s="15"/>
      <c r="H18" s="55"/>
      <c r="I18" s="100"/>
      <c r="J18" s="27">
        <f t="shared" si="0"/>
        <v>0</v>
      </c>
      <c r="K18" s="55"/>
      <c r="L18" s="55"/>
      <c r="M18" s="55"/>
      <c r="N18" s="55"/>
      <c r="O18" s="55"/>
      <c r="P18" s="55"/>
    </row>
    <row r="19" spans="1:16" ht="54" customHeight="1">
      <c r="A19" s="59" t="s">
        <v>173</v>
      </c>
      <c r="B19" s="62" t="s">
        <v>182</v>
      </c>
      <c r="C19" s="15"/>
      <c r="D19" s="27"/>
      <c r="E19" s="100"/>
      <c r="F19" s="15"/>
      <c r="G19" s="15"/>
      <c r="H19" s="55"/>
      <c r="I19" s="100"/>
      <c r="J19" s="27">
        <f t="shared" si="0"/>
        <v>0</v>
      </c>
      <c r="K19" s="55"/>
      <c r="L19" s="55"/>
      <c r="M19" s="55"/>
      <c r="N19" s="55"/>
      <c r="O19" s="55"/>
      <c r="P19" s="55"/>
    </row>
    <row r="20" spans="1:16" ht="80.25" customHeight="1">
      <c r="A20" s="59" t="s">
        <v>173</v>
      </c>
      <c r="B20" s="62" t="s">
        <v>183</v>
      </c>
      <c r="C20" s="15"/>
      <c r="D20" s="27"/>
      <c r="E20" s="100"/>
      <c r="F20" s="15"/>
      <c r="G20" s="15"/>
      <c r="H20" s="55"/>
      <c r="I20" s="100"/>
      <c r="J20" s="27">
        <f t="shared" si="0"/>
        <v>0</v>
      </c>
      <c r="K20" s="55"/>
      <c r="L20" s="55"/>
      <c r="M20" s="55"/>
      <c r="N20" s="55"/>
      <c r="O20" s="55"/>
      <c r="P20" s="55"/>
    </row>
    <row r="21" spans="1:16" ht="54" customHeight="1">
      <c r="A21" s="59" t="s">
        <v>173</v>
      </c>
      <c r="B21" s="62" t="s">
        <v>184</v>
      </c>
      <c r="C21" s="15"/>
      <c r="D21" s="27"/>
      <c r="E21" s="100"/>
      <c r="F21" s="15"/>
      <c r="G21" s="15"/>
      <c r="H21" s="55"/>
      <c r="I21" s="100"/>
      <c r="J21" s="27">
        <f t="shared" si="0"/>
        <v>0</v>
      </c>
      <c r="K21" s="55"/>
      <c r="L21" s="55"/>
      <c r="M21" s="55"/>
      <c r="N21" s="55"/>
      <c r="O21" s="55"/>
      <c r="P21" s="55"/>
    </row>
    <row r="22" spans="1:16" ht="66" customHeight="1">
      <c r="A22" s="59" t="s">
        <v>173</v>
      </c>
      <c r="B22" s="63" t="s">
        <v>185</v>
      </c>
      <c r="C22" s="15"/>
      <c r="D22" s="27"/>
      <c r="E22" s="100"/>
      <c r="F22" s="15"/>
      <c r="G22" s="15"/>
      <c r="H22" s="55"/>
      <c r="I22" s="100"/>
      <c r="J22" s="27">
        <f t="shared" si="0"/>
        <v>0</v>
      </c>
      <c r="K22" s="55"/>
      <c r="L22" s="55"/>
      <c r="M22" s="55"/>
      <c r="N22" s="55"/>
      <c r="O22" s="55"/>
      <c r="P22" s="55"/>
    </row>
    <row r="23" spans="1:16" ht="54" customHeight="1">
      <c r="A23" s="59" t="s">
        <v>173</v>
      </c>
      <c r="B23" s="62" t="s">
        <v>186</v>
      </c>
      <c r="C23" s="15"/>
      <c r="D23" s="27"/>
      <c r="E23" s="100"/>
      <c r="F23" s="15"/>
      <c r="G23" s="15"/>
      <c r="H23" s="55"/>
      <c r="I23" s="100"/>
      <c r="J23" s="27">
        <f t="shared" si="0"/>
        <v>0</v>
      </c>
      <c r="K23" s="55"/>
      <c r="L23" s="55"/>
      <c r="M23" s="55"/>
      <c r="N23" s="55"/>
      <c r="O23" s="55"/>
      <c r="P23" s="55"/>
    </row>
    <row r="24" spans="1:16" ht="54" customHeight="1">
      <c r="A24" s="59" t="s">
        <v>173</v>
      </c>
      <c r="B24" s="62" t="s">
        <v>187</v>
      </c>
      <c r="C24" s="15">
        <v>150000</v>
      </c>
      <c r="D24" s="27">
        <v>120000</v>
      </c>
      <c r="E24" s="100"/>
      <c r="F24" s="15"/>
      <c r="G24" s="15"/>
      <c r="H24" s="55"/>
      <c r="I24" s="100">
        <v>35000</v>
      </c>
      <c r="J24" s="27">
        <f t="shared" si="0"/>
        <v>85000</v>
      </c>
      <c r="K24" s="55"/>
      <c r="L24" s="55"/>
      <c r="M24" s="55"/>
      <c r="N24" s="55"/>
      <c r="O24" s="55"/>
      <c r="P24" s="55"/>
    </row>
    <row r="25" spans="1:16" ht="54" customHeight="1">
      <c r="A25" s="59" t="s">
        <v>188</v>
      </c>
      <c r="B25" s="62" t="s">
        <v>189</v>
      </c>
      <c r="C25" s="15"/>
      <c r="D25" s="27"/>
      <c r="E25" s="100"/>
      <c r="F25" s="15"/>
      <c r="G25" s="15"/>
      <c r="H25" s="55"/>
      <c r="I25" s="100"/>
      <c r="J25" s="27">
        <f t="shared" si="0"/>
        <v>0</v>
      </c>
      <c r="K25" s="55"/>
      <c r="L25" s="55"/>
      <c r="M25" s="55"/>
      <c r="N25" s="55"/>
      <c r="O25" s="55"/>
      <c r="P25" s="55"/>
    </row>
    <row r="26" spans="1:16" ht="54" customHeight="1">
      <c r="A26" s="59" t="s">
        <v>188</v>
      </c>
      <c r="B26" s="62" t="s">
        <v>190</v>
      </c>
      <c r="C26" s="15"/>
      <c r="D26" s="27"/>
      <c r="E26" s="100"/>
      <c r="F26" s="15"/>
      <c r="G26" s="15"/>
      <c r="H26" s="55"/>
      <c r="I26" s="100"/>
      <c r="J26" s="27">
        <f t="shared" si="0"/>
        <v>0</v>
      </c>
      <c r="K26" s="55"/>
      <c r="L26" s="55"/>
      <c r="M26" s="55"/>
      <c r="N26" s="55"/>
      <c r="O26" s="55"/>
      <c r="P26" s="55"/>
    </row>
    <row r="27" spans="1:16" ht="54" customHeight="1">
      <c r="A27" s="59" t="s">
        <v>188</v>
      </c>
      <c r="B27" s="63" t="s">
        <v>191</v>
      </c>
      <c r="C27" s="15"/>
      <c r="D27" s="27"/>
      <c r="E27" s="100"/>
      <c r="F27" s="15"/>
      <c r="G27" s="15"/>
      <c r="H27" s="55"/>
      <c r="I27" s="100"/>
      <c r="J27" s="27">
        <f t="shared" si="0"/>
        <v>0</v>
      </c>
      <c r="K27" s="55"/>
      <c r="L27" s="55"/>
      <c r="M27" s="55"/>
      <c r="N27" s="55"/>
      <c r="O27" s="55"/>
      <c r="P27" s="55"/>
    </row>
    <row r="28" spans="1:16" ht="54" customHeight="1">
      <c r="A28" s="59" t="s">
        <v>188</v>
      </c>
      <c r="B28" s="62" t="s">
        <v>192</v>
      </c>
      <c r="C28" s="15"/>
      <c r="D28" s="27"/>
      <c r="E28" s="100"/>
      <c r="F28" s="15"/>
      <c r="G28" s="15"/>
      <c r="H28" s="55"/>
      <c r="I28" s="100"/>
      <c r="J28" s="27">
        <f t="shared" si="0"/>
        <v>0</v>
      </c>
      <c r="K28" s="55"/>
      <c r="L28" s="55"/>
      <c r="M28" s="55"/>
      <c r="N28" s="55"/>
      <c r="O28" s="55"/>
      <c r="P28" s="55"/>
    </row>
    <row r="29" spans="1:16" ht="54" customHeight="1">
      <c r="A29" s="59" t="s">
        <v>188</v>
      </c>
      <c r="B29" s="62" t="s">
        <v>193</v>
      </c>
      <c r="C29" s="15">
        <v>368858</v>
      </c>
      <c r="D29" s="27">
        <v>306973</v>
      </c>
      <c r="E29" s="100"/>
      <c r="F29" s="15"/>
      <c r="G29" s="15"/>
      <c r="H29" s="55"/>
      <c r="I29" s="100">
        <v>203000</v>
      </c>
      <c r="J29" s="27">
        <f t="shared" si="0"/>
        <v>103973</v>
      </c>
      <c r="K29" s="55"/>
      <c r="L29" s="55"/>
      <c r="M29" s="55"/>
      <c r="N29" s="55"/>
      <c r="O29" s="55"/>
      <c r="P29" s="55"/>
    </row>
    <row r="30" spans="1:16" ht="54" customHeight="1">
      <c r="A30" s="64" t="s">
        <v>194</v>
      </c>
      <c r="B30" s="60" t="s">
        <v>195</v>
      </c>
      <c r="C30" s="15"/>
      <c r="D30" s="27"/>
      <c r="E30" s="100"/>
      <c r="F30" s="15"/>
      <c r="G30" s="15"/>
      <c r="H30" s="55"/>
      <c r="I30" s="100"/>
      <c r="J30" s="27">
        <f t="shared" si="0"/>
        <v>0</v>
      </c>
      <c r="K30" s="55"/>
      <c r="L30" s="55"/>
      <c r="M30" s="55"/>
      <c r="N30" s="55"/>
      <c r="O30" s="55"/>
      <c r="P30" s="55"/>
    </row>
    <row r="31" spans="1:16" s="17" customFormat="1" ht="54" customHeight="1">
      <c r="A31" s="59" t="s">
        <v>196</v>
      </c>
      <c r="B31" s="65" t="s">
        <v>197</v>
      </c>
      <c r="C31" s="15"/>
      <c r="D31" s="27"/>
      <c r="E31" s="100"/>
      <c r="F31" s="15"/>
      <c r="G31" s="15"/>
      <c r="H31" s="56"/>
      <c r="I31" s="119"/>
      <c r="J31" s="27">
        <f t="shared" si="0"/>
        <v>0</v>
      </c>
      <c r="K31" s="56"/>
      <c r="L31" s="56"/>
      <c r="M31" s="56"/>
      <c r="N31" s="56"/>
      <c r="O31" s="56"/>
      <c r="P31" s="56"/>
    </row>
    <row r="32" spans="1:16" ht="54" customHeight="1">
      <c r="A32" s="59" t="s">
        <v>196</v>
      </c>
      <c r="B32" s="60" t="s">
        <v>198</v>
      </c>
      <c r="C32" s="15">
        <v>300144</v>
      </c>
      <c r="D32" s="27">
        <v>151906</v>
      </c>
      <c r="E32" s="100"/>
      <c r="F32" s="15"/>
      <c r="G32" s="15"/>
      <c r="H32" s="55"/>
      <c r="I32" s="100">
        <v>126918</v>
      </c>
      <c r="J32" s="27">
        <f t="shared" si="0"/>
        <v>24988</v>
      </c>
      <c r="K32" s="55"/>
      <c r="L32" s="55"/>
      <c r="M32" s="55"/>
      <c r="N32" s="55"/>
      <c r="O32" s="55"/>
      <c r="P32" s="55"/>
    </row>
    <row r="33" spans="1:16" ht="54" customHeight="1">
      <c r="A33" s="59" t="s">
        <v>199</v>
      </c>
      <c r="B33" s="60" t="s">
        <v>200</v>
      </c>
      <c r="C33" s="15"/>
      <c r="D33" s="27"/>
      <c r="E33" s="100"/>
      <c r="F33" s="15"/>
      <c r="G33" s="15"/>
      <c r="H33" s="55"/>
      <c r="I33" s="100"/>
      <c r="J33" s="27">
        <f t="shared" si="0"/>
        <v>0</v>
      </c>
      <c r="K33" s="55"/>
      <c r="L33" s="55"/>
      <c r="M33" s="55"/>
      <c r="N33" s="55"/>
      <c r="O33" s="55"/>
      <c r="P33" s="55"/>
    </row>
    <row r="34" spans="1:16" ht="54" customHeight="1">
      <c r="A34" s="59" t="s">
        <v>199</v>
      </c>
      <c r="B34" s="60" t="s">
        <v>201</v>
      </c>
      <c r="C34" s="15"/>
      <c r="D34" s="27"/>
      <c r="E34" s="100"/>
      <c r="F34" s="15"/>
      <c r="G34" s="15"/>
      <c r="H34" s="55"/>
      <c r="I34" s="100"/>
      <c r="J34" s="27">
        <f t="shared" si="0"/>
        <v>0</v>
      </c>
      <c r="K34" s="55"/>
      <c r="L34" s="55"/>
      <c r="M34" s="55"/>
      <c r="N34" s="55"/>
      <c r="O34" s="55"/>
      <c r="P34" s="55"/>
    </row>
    <row r="35" spans="1:16" ht="54" customHeight="1">
      <c r="A35" s="59" t="s">
        <v>202</v>
      </c>
      <c r="B35" s="60" t="s">
        <v>203</v>
      </c>
      <c r="C35" s="15"/>
      <c r="D35" s="27"/>
      <c r="E35" s="100"/>
      <c r="F35" s="15"/>
      <c r="G35" s="15"/>
      <c r="H35" s="55"/>
      <c r="I35" s="100"/>
      <c r="J35" s="27">
        <f t="shared" si="0"/>
        <v>0</v>
      </c>
      <c r="K35" s="55"/>
      <c r="L35" s="55"/>
      <c r="M35" s="55"/>
      <c r="N35" s="55"/>
      <c r="O35" s="55"/>
      <c r="P35" s="55"/>
    </row>
    <row r="36" spans="1:16" ht="54" customHeight="1">
      <c r="A36" s="59" t="s">
        <v>202</v>
      </c>
      <c r="B36" s="61" t="s">
        <v>204</v>
      </c>
      <c r="C36" s="15"/>
      <c r="D36" s="27"/>
      <c r="E36" s="100"/>
      <c r="F36" s="15"/>
      <c r="G36" s="15"/>
      <c r="H36" s="55"/>
      <c r="I36" s="100"/>
      <c r="J36" s="27">
        <f t="shared" si="0"/>
        <v>0</v>
      </c>
      <c r="K36" s="55"/>
      <c r="L36" s="55"/>
      <c r="M36" s="55"/>
      <c r="N36" s="55"/>
      <c r="O36" s="55"/>
      <c r="P36" s="55"/>
    </row>
    <row r="37" spans="1:16" ht="54" customHeight="1">
      <c r="A37" s="59" t="s">
        <v>202</v>
      </c>
      <c r="B37" s="60" t="s">
        <v>205</v>
      </c>
      <c r="C37" s="15"/>
      <c r="D37" s="27"/>
      <c r="E37" s="100"/>
      <c r="F37" s="15"/>
      <c r="G37" s="15"/>
      <c r="H37" s="55"/>
      <c r="I37" s="100"/>
      <c r="J37" s="27">
        <f t="shared" si="0"/>
        <v>0</v>
      </c>
      <c r="K37" s="55"/>
      <c r="L37" s="55"/>
      <c r="M37" s="55"/>
      <c r="N37" s="55"/>
      <c r="O37" s="55"/>
      <c r="P37" s="55"/>
    </row>
    <row r="38" spans="1:16" ht="54" customHeight="1">
      <c r="A38" s="59" t="s">
        <v>202</v>
      </c>
      <c r="B38" s="61" t="s">
        <v>206</v>
      </c>
      <c r="C38" s="15"/>
      <c r="D38" s="27"/>
      <c r="E38" s="100"/>
      <c r="F38" s="15"/>
      <c r="G38" s="15"/>
      <c r="H38" s="55"/>
      <c r="I38" s="100"/>
      <c r="J38" s="27">
        <f t="shared" si="0"/>
        <v>0</v>
      </c>
      <c r="K38" s="55"/>
      <c r="L38" s="55"/>
      <c r="M38" s="55"/>
      <c r="N38" s="55"/>
      <c r="O38" s="55"/>
      <c r="P38" s="55"/>
    </row>
    <row r="39" spans="1:16" ht="54" customHeight="1">
      <c r="A39" s="59" t="s">
        <v>207</v>
      </c>
      <c r="B39" s="63" t="s">
        <v>296</v>
      </c>
      <c r="C39" s="15">
        <v>38000</v>
      </c>
      <c r="D39" s="27">
        <v>7235</v>
      </c>
      <c r="E39" s="100"/>
      <c r="F39" s="15"/>
      <c r="G39" s="15"/>
      <c r="H39" s="55"/>
      <c r="I39" s="100">
        <v>7235</v>
      </c>
      <c r="J39" s="27">
        <f t="shared" si="0"/>
        <v>0</v>
      </c>
      <c r="K39" s="55"/>
      <c r="L39" s="55"/>
      <c r="M39" s="55"/>
      <c r="N39" s="55"/>
      <c r="O39" s="55"/>
      <c r="P39" s="55"/>
    </row>
    <row r="40" spans="1:16" ht="54" customHeight="1">
      <c r="A40" s="59" t="s">
        <v>207</v>
      </c>
      <c r="B40" s="63" t="s">
        <v>208</v>
      </c>
      <c r="C40" s="15">
        <v>100000</v>
      </c>
      <c r="D40" s="27">
        <v>17097</v>
      </c>
      <c r="E40" s="100"/>
      <c r="F40" s="15"/>
      <c r="G40" s="15"/>
      <c r="H40" s="55"/>
      <c r="I40" s="100">
        <v>17097</v>
      </c>
      <c r="J40" s="27">
        <f t="shared" si="0"/>
        <v>0</v>
      </c>
      <c r="K40" s="55"/>
      <c r="L40" s="55"/>
      <c r="M40" s="55"/>
      <c r="N40" s="55"/>
      <c r="O40" s="55"/>
      <c r="P40" s="55"/>
    </row>
    <row r="41" spans="1:16" ht="54" customHeight="1">
      <c r="A41" s="59" t="s">
        <v>207</v>
      </c>
      <c r="B41" s="63" t="s">
        <v>209</v>
      </c>
      <c r="C41" s="15">
        <v>20000</v>
      </c>
      <c r="D41" s="27">
        <v>899</v>
      </c>
      <c r="E41" s="100"/>
      <c r="F41" s="15"/>
      <c r="G41" s="15"/>
      <c r="H41" s="55"/>
      <c r="I41" s="100">
        <v>899</v>
      </c>
      <c r="J41" s="27">
        <f t="shared" si="0"/>
        <v>0</v>
      </c>
      <c r="K41" s="55"/>
      <c r="L41" s="55"/>
      <c r="M41" s="55"/>
      <c r="N41" s="55"/>
      <c r="O41" s="55"/>
      <c r="P41" s="55"/>
    </row>
    <row r="42" spans="1:16" ht="54" customHeight="1">
      <c r="A42" s="59" t="s">
        <v>207</v>
      </c>
      <c r="B42" s="63" t="s">
        <v>210</v>
      </c>
      <c r="C42" s="15">
        <v>6174</v>
      </c>
      <c r="D42" s="27">
        <v>0</v>
      </c>
      <c r="E42" s="100"/>
      <c r="F42" s="15"/>
      <c r="G42" s="15"/>
      <c r="H42" s="55"/>
      <c r="I42" s="100"/>
      <c r="J42" s="27">
        <f t="shared" si="0"/>
        <v>0</v>
      </c>
      <c r="K42" s="55"/>
      <c r="L42" s="55"/>
      <c r="M42" s="55"/>
      <c r="N42" s="55"/>
      <c r="O42" s="55"/>
      <c r="P42" s="55"/>
    </row>
    <row r="43" spans="1:16" ht="54" customHeight="1">
      <c r="A43" s="59" t="s">
        <v>207</v>
      </c>
      <c r="B43" s="63" t="s">
        <v>211</v>
      </c>
      <c r="C43" s="15"/>
      <c r="D43" s="27"/>
      <c r="E43" s="100"/>
      <c r="F43" s="15"/>
      <c r="G43" s="15"/>
      <c r="H43" s="55"/>
      <c r="I43" s="100"/>
      <c r="J43" s="27">
        <f t="shared" si="0"/>
        <v>0</v>
      </c>
      <c r="K43" s="55"/>
      <c r="L43" s="55"/>
      <c r="M43" s="55"/>
      <c r="N43" s="55"/>
      <c r="O43" s="55"/>
      <c r="P43" s="55"/>
    </row>
    <row r="44" spans="1:16" ht="54" customHeight="1">
      <c r="A44" s="59" t="s">
        <v>207</v>
      </c>
      <c r="B44" s="63" t="s">
        <v>212</v>
      </c>
      <c r="C44" s="15"/>
      <c r="D44" s="27"/>
      <c r="E44" s="100"/>
      <c r="F44" s="15"/>
      <c r="G44" s="15"/>
      <c r="H44" s="55"/>
      <c r="I44" s="100"/>
      <c r="J44" s="27">
        <f t="shared" si="0"/>
        <v>0</v>
      </c>
      <c r="K44" s="55"/>
      <c r="L44" s="55"/>
      <c r="M44" s="55"/>
      <c r="N44" s="55"/>
      <c r="O44" s="55"/>
      <c r="P44" s="55"/>
    </row>
    <row r="45" spans="1:16" ht="54" customHeight="1">
      <c r="A45" s="59" t="s">
        <v>207</v>
      </c>
      <c r="B45" s="63" t="s">
        <v>213</v>
      </c>
      <c r="C45" s="15"/>
      <c r="D45" s="27"/>
      <c r="E45" s="100"/>
      <c r="F45" s="15"/>
      <c r="G45" s="15"/>
      <c r="H45" s="55"/>
      <c r="I45" s="100"/>
      <c r="J45" s="27">
        <f t="shared" si="0"/>
        <v>0</v>
      </c>
      <c r="K45" s="55"/>
      <c r="L45" s="55"/>
      <c r="M45" s="55"/>
      <c r="N45" s="55"/>
      <c r="O45" s="55"/>
      <c r="P45" s="55"/>
    </row>
    <row r="46" spans="1:16" ht="54" customHeight="1">
      <c r="A46" s="59" t="s">
        <v>207</v>
      </c>
      <c r="B46" s="63" t="s">
        <v>214</v>
      </c>
      <c r="C46" s="15"/>
      <c r="D46" s="27"/>
      <c r="E46" s="100"/>
      <c r="F46" s="15"/>
      <c r="G46" s="15"/>
      <c r="H46" s="55"/>
      <c r="I46" s="100"/>
      <c r="J46" s="27">
        <f t="shared" si="0"/>
        <v>0</v>
      </c>
      <c r="K46" s="55"/>
      <c r="L46" s="55"/>
      <c r="M46" s="55"/>
      <c r="N46" s="55"/>
      <c r="O46" s="55"/>
      <c r="P46" s="55"/>
    </row>
    <row r="47" spans="1:16" ht="54" customHeight="1">
      <c r="A47" s="59" t="s">
        <v>207</v>
      </c>
      <c r="B47" s="63" t="s">
        <v>215</v>
      </c>
      <c r="C47" s="15"/>
      <c r="D47" s="27"/>
      <c r="E47" s="100"/>
      <c r="F47" s="15"/>
      <c r="G47" s="15"/>
      <c r="H47" s="55"/>
      <c r="I47" s="100"/>
      <c r="J47" s="27">
        <f t="shared" si="0"/>
        <v>0</v>
      </c>
      <c r="K47" s="55"/>
      <c r="L47" s="55"/>
      <c r="M47" s="55"/>
      <c r="N47" s="55"/>
      <c r="O47" s="55"/>
      <c r="P47" s="55"/>
    </row>
    <row r="48" spans="1:16" ht="54" customHeight="1">
      <c r="A48" s="59" t="s">
        <v>216</v>
      </c>
      <c r="B48" s="63" t="s">
        <v>217</v>
      </c>
      <c r="C48" s="15">
        <v>600000</v>
      </c>
      <c r="D48" s="27">
        <v>328000</v>
      </c>
      <c r="E48" s="100"/>
      <c r="F48" s="15"/>
      <c r="G48" s="15"/>
      <c r="H48" s="55"/>
      <c r="I48" s="100">
        <v>73000</v>
      </c>
      <c r="J48" s="27">
        <f t="shared" si="0"/>
        <v>255000</v>
      </c>
      <c r="K48" s="55"/>
      <c r="L48" s="55"/>
      <c r="M48" s="55"/>
      <c r="N48" s="55"/>
      <c r="O48" s="55"/>
      <c r="P48" s="55"/>
    </row>
    <row r="49" spans="1:16" ht="54" customHeight="1">
      <c r="A49" s="59" t="s">
        <v>216</v>
      </c>
      <c r="B49" s="63" t="s">
        <v>218</v>
      </c>
      <c r="C49" s="15"/>
      <c r="D49" s="27"/>
      <c r="E49" s="100"/>
      <c r="F49" s="15"/>
      <c r="G49" s="15"/>
      <c r="H49" s="55"/>
      <c r="I49" s="100"/>
      <c r="J49" s="27">
        <f t="shared" si="0"/>
        <v>0</v>
      </c>
      <c r="K49" s="55"/>
      <c r="L49" s="55"/>
      <c r="M49" s="55"/>
      <c r="N49" s="55"/>
      <c r="O49" s="55"/>
      <c r="P49" s="55"/>
    </row>
    <row r="50" spans="1:16" ht="54" customHeight="1">
      <c r="A50" s="59" t="s">
        <v>216</v>
      </c>
      <c r="B50" s="63" t="s">
        <v>219</v>
      </c>
      <c r="C50" s="15">
        <v>80000</v>
      </c>
      <c r="D50" s="27">
        <v>19684</v>
      </c>
      <c r="E50" s="100"/>
      <c r="F50" s="15"/>
      <c r="G50" s="15"/>
      <c r="H50" s="55"/>
      <c r="I50" s="100">
        <v>4684</v>
      </c>
      <c r="J50" s="27">
        <f t="shared" si="0"/>
        <v>15000</v>
      </c>
      <c r="K50" s="55"/>
      <c r="L50" s="55"/>
      <c r="M50" s="55"/>
      <c r="N50" s="55"/>
      <c r="O50" s="55"/>
      <c r="P50" s="55"/>
    </row>
    <row r="51" spans="1:16" ht="54" customHeight="1">
      <c r="A51" s="59" t="s">
        <v>216</v>
      </c>
      <c r="B51" s="63" t="s">
        <v>220</v>
      </c>
      <c r="C51" s="15"/>
      <c r="D51" s="27"/>
      <c r="E51" s="100"/>
      <c r="F51" s="15"/>
      <c r="G51" s="15"/>
      <c r="H51" s="55"/>
      <c r="I51" s="100"/>
      <c r="J51" s="27">
        <f t="shared" si="0"/>
        <v>0</v>
      </c>
      <c r="K51" s="55"/>
      <c r="L51" s="55"/>
      <c r="M51" s="55"/>
      <c r="N51" s="55"/>
      <c r="O51" s="55"/>
      <c r="P51" s="55"/>
    </row>
    <row r="52" spans="1:16" ht="54" customHeight="1">
      <c r="A52" s="59" t="s">
        <v>216</v>
      </c>
      <c r="B52" s="63" t="s">
        <v>221</v>
      </c>
      <c r="C52" s="15"/>
      <c r="D52" s="27"/>
      <c r="E52" s="100"/>
      <c r="F52" s="15"/>
      <c r="G52" s="15"/>
      <c r="H52" s="55"/>
      <c r="I52" s="100"/>
      <c r="J52" s="27">
        <f t="shared" si="0"/>
        <v>0</v>
      </c>
      <c r="K52" s="55"/>
      <c r="L52" s="55"/>
      <c r="M52" s="55"/>
      <c r="N52" s="55"/>
      <c r="O52" s="55"/>
      <c r="P52" s="55"/>
    </row>
    <row r="53" spans="1:16" ht="54" customHeight="1">
      <c r="A53" s="59" t="s">
        <v>216</v>
      </c>
      <c r="B53" s="62" t="s">
        <v>222</v>
      </c>
      <c r="C53" s="15"/>
      <c r="D53" s="27"/>
      <c r="E53" s="100"/>
      <c r="F53" s="15"/>
      <c r="G53" s="15"/>
      <c r="H53" s="55"/>
      <c r="I53" s="100"/>
      <c r="J53" s="27">
        <f t="shared" si="0"/>
        <v>0</v>
      </c>
      <c r="K53" s="55"/>
      <c r="L53" s="55"/>
      <c r="M53" s="55"/>
      <c r="N53" s="55"/>
      <c r="O53" s="55"/>
      <c r="P53" s="55"/>
    </row>
    <row r="54" spans="1:16" ht="54" customHeight="1">
      <c r="A54" s="59" t="s">
        <v>216</v>
      </c>
      <c r="B54" s="62" t="s">
        <v>223</v>
      </c>
      <c r="C54" s="15"/>
      <c r="D54" s="27"/>
      <c r="E54" s="100"/>
      <c r="F54" s="15"/>
      <c r="G54" s="15"/>
      <c r="H54" s="55"/>
      <c r="I54" s="100"/>
      <c r="J54" s="27">
        <f t="shared" si="0"/>
        <v>0</v>
      </c>
      <c r="K54" s="55"/>
      <c r="L54" s="55"/>
      <c r="M54" s="55"/>
      <c r="N54" s="55"/>
      <c r="O54" s="55"/>
      <c r="P54" s="55"/>
    </row>
    <row r="55" spans="1:16" ht="54" customHeight="1">
      <c r="A55" s="59" t="s">
        <v>224</v>
      </c>
      <c r="B55" s="62" t="s">
        <v>225</v>
      </c>
      <c r="C55" s="15"/>
      <c r="D55" s="27"/>
      <c r="E55" s="100"/>
      <c r="F55" s="15"/>
      <c r="G55" s="15"/>
      <c r="H55" s="55"/>
      <c r="I55" s="100"/>
      <c r="J55" s="27">
        <f t="shared" si="0"/>
        <v>0</v>
      </c>
      <c r="K55" s="55"/>
      <c r="L55" s="55"/>
      <c r="M55" s="55"/>
      <c r="N55" s="55"/>
      <c r="O55" s="55"/>
      <c r="P55" s="55"/>
    </row>
    <row r="56" spans="1:16" ht="54" customHeight="1">
      <c r="A56" s="59" t="s">
        <v>224</v>
      </c>
      <c r="B56" s="62" t="s">
        <v>226</v>
      </c>
      <c r="C56" s="15"/>
      <c r="D56" s="27"/>
      <c r="E56" s="100"/>
      <c r="F56" s="15"/>
      <c r="G56" s="15"/>
      <c r="H56" s="55"/>
      <c r="I56" s="100"/>
      <c r="J56" s="27">
        <f t="shared" si="0"/>
        <v>0</v>
      </c>
      <c r="K56" s="55"/>
      <c r="L56" s="55"/>
      <c r="M56" s="55"/>
      <c r="N56" s="55"/>
      <c r="O56" s="55"/>
      <c r="P56" s="55"/>
    </row>
    <row r="57" spans="1:16" ht="54" customHeight="1">
      <c r="A57" s="59" t="s">
        <v>224</v>
      </c>
      <c r="B57" s="62" t="s">
        <v>227</v>
      </c>
      <c r="C57" s="15"/>
      <c r="D57" s="27"/>
      <c r="E57" s="100"/>
      <c r="F57" s="15"/>
      <c r="G57" s="15"/>
      <c r="H57" s="55"/>
      <c r="I57" s="100"/>
      <c r="J57" s="27">
        <f t="shared" si="0"/>
        <v>0</v>
      </c>
      <c r="K57" s="55"/>
      <c r="L57" s="55"/>
      <c r="M57" s="55"/>
      <c r="N57" s="55"/>
      <c r="O57" s="55"/>
      <c r="P57" s="55"/>
    </row>
    <row r="58" spans="1:16" ht="54" customHeight="1">
      <c r="A58" s="59" t="s">
        <v>224</v>
      </c>
      <c r="B58" s="62" t="s">
        <v>228</v>
      </c>
      <c r="C58" s="15"/>
      <c r="D58" s="27"/>
      <c r="E58" s="100"/>
      <c r="F58" s="15"/>
      <c r="G58" s="15"/>
      <c r="H58" s="55"/>
      <c r="I58" s="100"/>
      <c r="J58" s="27">
        <f t="shared" si="0"/>
        <v>0</v>
      </c>
      <c r="K58" s="55"/>
      <c r="L58" s="55"/>
      <c r="M58" s="55"/>
      <c r="N58" s="55"/>
      <c r="O58" s="55"/>
      <c r="P58" s="55"/>
    </row>
    <row r="59" spans="1:16" ht="54" customHeight="1">
      <c r="A59" s="59" t="s">
        <v>224</v>
      </c>
      <c r="B59" s="62" t="s">
        <v>229</v>
      </c>
      <c r="C59" s="15">
        <v>21000</v>
      </c>
      <c r="D59" s="27">
        <v>1000</v>
      </c>
      <c r="E59" s="100"/>
      <c r="F59" s="15"/>
      <c r="G59" s="15"/>
      <c r="H59" s="55"/>
      <c r="I59" s="100">
        <v>1000</v>
      </c>
      <c r="J59" s="27">
        <f t="shared" si="0"/>
        <v>0</v>
      </c>
      <c r="K59" s="55"/>
      <c r="L59" s="55"/>
      <c r="M59" s="55"/>
      <c r="N59" s="55"/>
      <c r="O59" s="55"/>
      <c r="P59" s="55"/>
    </row>
    <row r="60" spans="1:16" ht="54" customHeight="1">
      <c r="A60" s="59" t="s">
        <v>224</v>
      </c>
      <c r="B60" s="62" t="s">
        <v>230</v>
      </c>
      <c r="C60" s="15"/>
      <c r="D60" s="27"/>
      <c r="E60" s="100"/>
      <c r="F60" s="15"/>
      <c r="G60" s="15"/>
      <c r="H60" s="55"/>
      <c r="I60" s="100"/>
      <c r="J60" s="27">
        <f t="shared" si="0"/>
        <v>0</v>
      </c>
      <c r="K60" s="55"/>
      <c r="L60" s="55"/>
      <c r="M60" s="55"/>
      <c r="N60" s="55"/>
      <c r="O60" s="55"/>
      <c r="P60" s="55"/>
    </row>
    <row r="61" spans="1:16" ht="54" customHeight="1">
      <c r="A61" s="59" t="s">
        <v>224</v>
      </c>
      <c r="B61" s="62" t="s">
        <v>231</v>
      </c>
      <c r="C61" s="15"/>
      <c r="D61" s="27"/>
      <c r="E61" s="100"/>
      <c r="F61" s="15"/>
      <c r="G61" s="15"/>
      <c r="H61" s="55"/>
      <c r="I61" s="100"/>
      <c r="J61" s="27">
        <f t="shared" si="0"/>
        <v>0</v>
      </c>
      <c r="K61" s="55"/>
      <c r="L61" s="55"/>
      <c r="M61" s="55"/>
      <c r="N61" s="55"/>
      <c r="O61" s="55"/>
      <c r="P61" s="55"/>
    </row>
    <row r="62" spans="1:16" ht="90">
      <c r="A62" s="59" t="s">
        <v>224</v>
      </c>
      <c r="B62" s="62" t="s">
        <v>232</v>
      </c>
      <c r="C62" s="15"/>
      <c r="D62" s="27"/>
      <c r="E62" s="100"/>
      <c r="F62" s="15"/>
      <c r="G62" s="15"/>
      <c r="H62" s="55"/>
      <c r="I62" s="100"/>
      <c r="J62" s="27">
        <f t="shared" si="0"/>
        <v>0</v>
      </c>
      <c r="K62" s="55"/>
      <c r="L62" s="55"/>
      <c r="M62" s="55"/>
      <c r="N62" s="55"/>
      <c r="O62" s="55"/>
      <c r="P62" s="55"/>
    </row>
    <row r="63" spans="1:16" ht="75">
      <c r="A63" s="59" t="s">
        <v>233</v>
      </c>
      <c r="B63" s="62" t="s">
        <v>234</v>
      </c>
      <c r="C63" s="15"/>
      <c r="D63" s="27"/>
      <c r="E63" s="100"/>
      <c r="F63" s="15"/>
      <c r="G63" s="15"/>
      <c r="H63" s="55"/>
      <c r="I63" s="100"/>
      <c r="J63" s="27">
        <f t="shared" si="0"/>
        <v>0</v>
      </c>
      <c r="K63" s="55"/>
      <c r="L63" s="55"/>
      <c r="M63" s="55"/>
      <c r="N63" s="55"/>
      <c r="O63" s="55"/>
      <c r="P63" s="55"/>
    </row>
    <row r="64" spans="1:16" ht="75">
      <c r="A64" s="59" t="s">
        <v>233</v>
      </c>
      <c r="B64" s="63" t="s">
        <v>235</v>
      </c>
      <c r="C64" s="15">
        <v>899715</v>
      </c>
      <c r="D64" s="27">
        <v>187094.38000000009</v>
      </c>
      <c r="E64" s="100"/>
      <c r="F64" s="15"/>
      <c r="G64" s="15"/>
      <c r="H64" s="55"/>
      <c r="I64" s="100">
        <f>187094-139274+18623</f>
        <v>66443</v>
      </c>
      <c r="J64" s="27">
        <f t="shared" si="0"/>
        <v>120651.38000000009</v>
      </c>
      <c r="K64" s="55"/>
      <c r="L64" s="55"/>
      <c r="M64" s="55"/>
      <c r="N64" s="55"/>
      <c r="O64" s="55"/>
      <c r="P64" s="55"/>
    </row>
    <row r="65" spans="1:16" ht="75">
      <c r="A65" s="59" t="s">
        <v>233</v>
      </c>
      <c r="B65" s="60" t="s">
        <v>236</v>
      </c>
      <c r="C65" s="15"/>
      <c r="D65" s="27"/>
      <c r="E65" s="100"/>
      <c r="F65" s="15"/>
      <c r="G65" s="15"/>
      <c r="H65" s="55"/>
      <c r="I65" s="100"/>
      <c r="J65" s="27">
        <f t="shared" si="0"/>
        <v>0</v>
      </c>
      <c r="K65" s="55"/>
      <c r="L65" s="55"/>
      <c r="M65" s="55"/>
      <c r="N65" s="55"/>
      <c r="O65" s="55"/>
      <c r="P65" s="55"/>
    </row>
    <row r="66" spans="1:16" ht="75">
      <c r="A66" s="59" t="s">
        <v>233</v>
      </c>
      <c r="B66" s="60" t="s">
        <v>237</v>
      </c>
      <c r="C66" s="15"/>
      <c r="D66" s="27"/>
      <c r="E66" s="100"/>
      <c r="F66" s="15"/>
      <c r="G66" s="15"/>
      <c r="H66" s="55"/>
      <c r="I66" s="100"/>
      <c r="J66" s="27">
        <f t="shared" si="0"/>
        <v>0</v>
      </c>
      <c r="K66" s="55"/>
      <c r="L66" s="55"/>
      <c r="M66" s="55"/>
      <c r="N66" s="55"/>
      <c r="O66" s="55"/>
      <c r="P66" s="55"/>
    </row>
    <row r="67" spans="1:16" ht="75">
      <c r="A67" s="59" t="s">
        <v>233</v>
      </c>
      <c r="B67" s="60" t="s">
        <v>238</v>
      </c>
      <c r="C67" s="15"/>
      <c r="D67" s="27"/>
      <c r="E67" s="100"/>
      <c r="F67" s="15"/>
      <c r="G67" s="15"/>
      <c r="H67" s="55"/>
      <c r="I67" s="100"/>
      <c r="J67" s="27">
        <f t="shared" si="0"/>
        <v>0</v>
      </c>
      <c r="K67" s="55"/>
      <c r="L67" s="55"/>
      <c r="M67" s="55"/>
      <c r="N67" s="55"/>
      <c r="O67" s="55"/>
      <c r="P67" s="55"/>
    </row>
    <row r="68" spans="1:16" ht="75">
      <c r="A68" s="59" t="s">
        <v>239</v>
      </c>
      <c r="B68" s="62" t="s">
        <v>240</v>
      </c>
      <c r="C68" s="15"/>
      <c r="D68" s="27"/>
      <c r="E68" s="100"/>
      <c r="F68" s="15"/>
      <c r="G68" s="15"/>
      <c r="H68" s="55"/>
      <c r="I68" s="100"/>
      <c r="J68" s="27">
        <f t="shared" si="0"/>
        <v>0</v>
      </c>
      <c r="K68" s="55"/>
      <c r="L68" s="55"/>
      <c r="M68" s="55"/>
      <c r="N68" s="55"/>
      <c r="O68" s="55"/>
      <c r="P68" s="55"/>
    </row>
    <row r="69" spans="1:16" ht="75">
      <c r="A69" s="59" t="s">
        <v>239</v>
      </c>
      <c r="B69" s="62" t="s">
        <v>241</v>
      </c>
      <c r="C69" s="15"/>
      <c r="D69" s="27"/>
      <c r="E69" s="100"/>
      <c r="F69" s="15"/>
      <c r="G69" s="15"/>
      <c r="H69" s="55"/>
      <c r="I69" s="100"/>
      <c r="J69" s="27">
        <f t="shared" ref="J69:J114" si="1">D69+E69-F69-G69-H69-I69</f>
        <v>0</v>
      </c>
      <c r="K69" s="55"/>
      <c r="L69" s="55"/>
      <c r="M69" s="55"/>
      <c r="N69" s="55"/>
      <c r="O69" s="55"/>
      <c r="P69" s="55"/>
    </row>
    <row r="70" spans="1:16" ht="75">
      <c r="A70" s="59" t="s">
        <v>239</v>
      </c>
      <c r="B70" s="62" t="s">
        <v>242</v>
      </c>
      <c r="C70" s="15"/>
      <c r="D70" s="27"/>
      <c r="E70" s="100"/>
      <c r="F70" s="15"/>
      <c r="G70" s="15"/>
      <c r="H70" s="55"/>
      <c r="I70" s="100"/>
      <c r="J70" s="27">
        <f t="shared" si="1"/>
        <v>0</v>
      </c>
      <c r="K70" s="55"/>
      <c r="L70" s="55"/>
      <c r="M70" s="55"/>
      <c r="N70" s="55"/>
      <c r="O70" s="55"/>
      <c r="P70" s="55"/>
    </row>
    <row r="71" spans="1:16" ht="75">
      <c r="A71" s="59" t="s">
        <v>239</v>
      </c>
      <c r="B71" s="62" t="s">
        <v>243</v>
      </c>
      <c r="C71" s="15"/>
      <c r="D71" s="27"/>
      <c r="E71" s="100"/>
      <c r="F71" s="15"/>
      <c r="G71" s="15"/>
      <c r="H71" s="55"/>
      <c r="I71" s="100"/>
      <c r="J71" s="27">
        <f t="shared" si="1"/>
        <v>0</v>
      </c>
      <c r="K71" s="55"/>
      <c r="L71" s="55"/>
      <c r="M71" s="55"/>
      <c r="N71" s="55"/>
      <c r="O71" s="55"/>
      <c r="P71" s="55"/>
    </row>
    <row r="72" spans="1:16" ht="45">
      <c r="A72" s="64" t="s">
        <v>244</v>
      </c>
      <c r="B72" s="60" t="s">
        <v>245</v>
      </c>
      <c r="C72" s="15">
        <v>230000</v>
      </c>
      <c r="D72" s="27">
        <v>46048</v>
      </c>
      <c r="E72" s="100"/>
      <c r="F72" s="15"/>
      <c r="G72" s="15"/>
      <c r="H72" s="55"/>
      <c r="I72" s="100">
        <v>46048</v>
      </c>
      <c r="J72" s="27">
        <f t="shared" si="1"/>
        <v>0</v>
      </c>
      <c r="K72" s="55"/>
      <c r="L72" s="55"/>
      <c r="M72" s="55"/>
      <c r="N72" s="55"/>
      <c r="O72" s="55"/>
      <c r="P72" s="55"/>
    </row>
    <row r="73" spans="1:16" ht="45">
      <c r="A73" s="59" t="s">
        <v>244</v>
      </c>
      <c r="B73" s="60" t="s">
        <v>246</v>
      </c>
      <c r="C73" s="15"/>
      <c r="D73" s="27"/>
      <c r="E73" s="100"/>
      <c r="F73" s="15"/>
      <c r="G73" s="15"/>
      <c r="H73" s="55"/>
      <c r="I73" s="100"/>
      <c r="J73" s="27">
        <f t="shared" si="1"/>
        <v>0</v>
      </c>
      <c r="K73" s="55"/>
      <c r="L73" s="55"/>
      <c r="M73" s="55"/>
      <c r="N73" s="55"/>
      <c r="O73" s="55"/>
      <c r="P73" s="55"/>
    </row>
    <row r="74" spans="1:16" ht="45">
      <c r="A74" s="59" t="s">
        <v>244</v>
      </c>
      <c r="B74" s="60" t="s">
        <v>247</v>
      </c>
      <c r="C74" s="15"/>
      <c r="D74" s="27"/>
      <c r="E74" s="100"/>
      <c r="F74" s="15"/>
      <c r="G74" s="15"/>
      <c r="H74" s="55"/>
      <c r="I74" s="100"/>
      <c r="J74" s="27">
        <f t="shared" si="1"/>
        <v>0</v>
      </c>
      <c r="K74" s="55"/>
      <c r="L74" s="55"/>
      <c r="M74" s="55"/>
      <c r="N74" s="55"/>
      <c r="O74" s="55"/>
      <c r="P74" s="55"/>
    </row>
    <row r="75" spans="1:16" ht="60">
      <c r="A75" s="64" t="s">
        <v>248</v>
      </c>
      <c r="B75" s="66" t="s">
        <v>249</v>
      </c>
      <c r="C75" s="15"/>
      <c r="D75" s="27"/>
      <c r="E75" s="100"/>
      <c r="F75" s="15"/>
      <c r="G75" s="15"/>
      <c r="H75" s="55"/>
      <c r="I75" s="100"/>
      <c r="J75" s="27">
        <f t="shared" si="1"/>
        <v>0</v>
      </c>
      <c r="K75" s="55"/>
      <c r="L75" s="55"/>
      <c r="M75" s="55"/>
      <c r="N75" s="55"/>
      <c r="O75" s="55"/>
      <c r="P75" s="55"/>
    </row>
    <row r="76" spans="1:16" ht="150">
      <c r="A76" s="59" t="s">
        <v>250</v>
      </c>
      <c r="B76" s="60" t="s">
        <v>251</v>
      </c>
      <c r="C76" s="15"/>
      <c r="D76" s="27"/>
      <c r="E76" s="100"/>
      <c r="F76" s="15"/>
      <c r="G76" s="15"/>
      <c r="H76" s="55"/>
      <c r="I76" s="100"/>
      <c r="J76" s="27">
        <f t="shared" si="1"/>
        <v>0</v>
      </c>
      <c r="K76" s="55"/>
      <c r="L76" s="55"/>
      <c r="M76" s="55"/>
      <c r="N76" s="55"/>
      <c r="O76" s="55"/>
      <c r="P76" s="55"/>
    </row>
    <row r="77" spans="1:16" ht="150">
      <c r="A77" s="59" t="s">
        <v>250</v>
      </c>
      <c r="B77" s="60" t="s">
        <v>252</v>
      </c>
      <c r="C77" s="15">
        <v>0</v>
      </c>
      <c r="D77" s="27"/>
      <c r="E77" s="100"/>
      <c r="F77" s="15"/>
      <c r="G77" s="15"/>
      <c r="H77" s="55"/>
      <c r="I77" s="100"/>
      <c r="J77" s="27">
        <f t="shared" si="1"/>
        <v>0</v>
      </c>
      <c r="K77" s="55"/>
      <c r="L77" s="55"/>
      <c r="M77" s="55"/>
      <c r="N77" s="55"/>
      <c r="O77" s="55"/>
      <c r="P77" s="55"/>
    </row>
    <row r="78" spans="1:16" ht="54" customHeight="1">
      <c r="A78" s="59" t="s">
        <v>253</v>
      </c>
      <c r="B78" s="60" t="s">
        <v>254</v>
      </c>
      <c r="C78" s="15"/>
      <c r="D78" s="27"/>
      <c r="E78" s="100"/>
      <c r="F78" s="15"/>
      <c r="G78" s="15"/>
      <c r="H78" s="55"/>
      <c r="I78" s="100"/>
      <c r="J78" s="27">
        <f t="shared" si="1"/>
        <v>0</v>
      </c>
      <c r="K78" s="55"/>
      <c r="L78" s="55"/>
      <c r="M78" s="55"/>
      <c r="N78" s="55"/>
      <c r="O78" s="55"/>
      <c r="P78" s="55"/>
    </row>
    <row r="79" spans="1:16" ht="54" customHeight="1">
      <c r="A79" s="59" t="s">
        <v>253</v>
      </c>
      <c r="B79" s="60" t="s">
        <v>255</v>
      </c>
      <c r="C79" s="15"/>
      <c r="D79" s="27"/>
      <c r="E79" s="100"/>
      <c r="F79" s="15"/>
      <c r="G79" s="15"/>
      <c r="H79" s="55"/>
      <c r="I79" s="100"/>
      <c r="J79" s="27">
        <f t="shared" si="1"/>
        <v>0</v>
      </c>
      <c r="K79" s="55"/>
      <c r="L79" s="55"/>
      <c r="M79" s="55"/>
      <c r="N79" s="55"/>
      <c r="O79" s="55"/>
      <c r="P79" s="55"/>
    </row>
    <row r="80" spans="1:16" ht="54" customHeight="1">
      <c r="A80" s="59" t="s">
        <v>253</v>
      </c>
      <c r="B80" s="61" t="s">
        <v>256</v>
      </c>
      <c r="C80" s="15"/>
      <c r="D80" s="27"/>
      <c r="E80" s="100"/>
      <c r="F80" s="15"/>
      <c r="G80" s="15"/>
      <c r="H80" s="55"/>
      <c r="I80" s="100"/>
      <c r="J80" s="27">
        <f t="shared" si="1"/>
        <v>0</v>
      </c>
      <c r="K80" s="55"/>
      <c r="L80" s="55"/>
      <c r="M80" s="55"/>
      <c r="N80" s="55"/>
      <c r="O80" s="55"/>
      <c r="P80" s="55"/>
    </row>
    <row r="81" spans="1:16" ht="54" customHeight="1">
      <c r="A81" s="59" t="s">
        <v>253</v>
      </c>
      <c r="B81" s="61" t="s">
        <v>257</v>
      </c>
      <c r="C81" s="15"/>
      <c r="D81" s="27"/>
      <c r="E81" s="100"/>
      <c r="F81" s="15"/>
      <c r="G81" s="15"/>
      <c r="H81" s="55"/>
      <c r="I81" s="100"/>
      <c r="J81" s="27">
        <f t="shared" si="1"/>
        <v>0</v>
      </c>
      <c r="K81" s="55"/>
      <c r="L81" s="55"/>
      <c r="M81" s="55"/>
      <c r="N81" s="55"/>
      <c r="O81" s="55"/>
      <c r="P81" s="55"/>
    </row>
    <row r="82" spans="1:16" ht="54" customHeight="1">
      <c r="A82" s="59" t="s">
        <v>253</v>
      </c>
      <c r="B82" s="61" t="s">
        <v>258</v>
      </c>
      <c r="C82" s="15">
        <v>150000</v>
      </c>
      <c r="D82" s="27">
        <v>50975</v>
      </c>
      <c r="E82" s="100"/>
      <c r="F82" s="15"/>
      <c r="G82" s="15"/>
      <c r="H82" s="55"/>
      <c r="I82" s="100">
        <v>24709</v>
      </c>
      <c r="J82" s="27">
        <f t="shared" si="1"/>
        <v>26266</v>
      </c>
      <c r="K82" s="55"/>
      <c r="L82" s="55"/>
      <c r="M82" s="55"/>
      <c r="N82" s="55"/>
      <c r="O82" s="55"/>
      <c r="P82" s="55"/>
    </row>
    <row r="83" spans="1:16" ht="54" customHeight="1">
      <c r="A83" s="59" t="s">
        <v>253</v>
      </c>
      <c r="B83" s="60" t="s">
        <v>259</v>
      </c>
      <c r="C83" s="15"/>
      <c r="D83" s="27"/>
      <c r="E83" s="100"/>
      <c r="F83" s="15"/>
      <c r="G83" s="15"/>
      <c r="H83" s="55"/>
      <c r="I83" s="100"/>
      <c r="J83" s="27">
        <f t="shared" si="1"/>
        <v>0</v>
      </c>
      <c r="K83" s="55"/>
      <c r="L83" s="55"/>
      <c r="M83" s="55"/>
      <c r="N83" s="55"/>
      <c r="O83" s="55"/>
      <c r="P83" s="55"/>
    </row>
    <row r="84" spans="1:16" ht="54" customHeight="1">
      <c r="A84" s="59" t="s">
        <v>253</v>
      </c>
      <c r="B84" s="60" t="s">
        <v>260</v>
      </c>
      <c r="C84" s="15"/>
      <c r="D84" s="27"/>
      <c r="E84" s="100"/>
      <c r="F84" s="15"/>
      <c r="G84" s="15"/>
      <c r="H84" s="55"/>
      <c r="I84" s="100"/>
      <c r="J84" s="27">
        <f t="shared" si="1"/>
        <v>0</v>
      </c>
      <c r="K84" s="55"/>
      <c r="L84" s="55"/>
      <c r="M84" s="55"/>
      <c r="N84" s="55"/>
      <c r="O84" s="55"/>
      <c r="P84" s="55"/>
    </row>
    <row r="85" spans="1:16" ht="54" customHeight="1">
      <c r="A85" s="59" t="s">
        <v>253</v>
      </c>
      <c r="B85" s="60" t="s">
        <v>261</v>
      </c>
      <c r="C85" s="15"/>
      <c r="D85" s="27"/>
      <c r="E85" s="100"/>
      <c r="F85" s="15"/>
      <c r="G85" s="15"/>
      <c r="H85" s="55"/>
      <c r="I85" s="100"/>
      <c r="J85" s="27">
        <f t="shared" si="1"/>
        <v>0</v>
      </c>
      <c r="K85" s="55"/>
      <c r="L85" s="55"/>
      <c r="M85" s="55"/>
      <c r="N85" s="55"/>
      <c r="O85" s="55"/>
      <c r="P85" s="55"/>
    </row>
    <row r="86" spans="1:16" ht="54" customHeight="1">
      <c r="A86" s="59" t="s">
        <v>253</v>
      </c>
      <c r="B86" s="60" t="s">
        <v>262</v>
      </c>
      <c r="C86" s="15"/>
      <c r="D86" s="27"/>
      <c r="E86" s="100"/>
      <c r="F86" s="15"/>
      <c r="G86" s="15"/>
      <c r="H86" s="55"/>
      <c r="I86" s="100"/>
      <c r="J86" s="27">
        <f t="shared" si="1"/>
        <v>0</v>
      </c>
      <c r="K86" s="55"/>
      <c r="L86" s="55"/>
      <c r="M86" s="55"/>
      <c r="N86" s="55"/>
      <c r="O86" s="55"/>
      <c r="P86" s="55"/>
    </row>
    <row r="87" spans="1:16" ht="54" customHeight="1">
      <c r="A87" s="64" t="s">
        <v>253</v>
      </c>
      <c r="B87" s="62" t="s">
        <v>263</v>
      </c>
      <c r="C87" s="15"/>
      <c r="D87" s="27"/>
      <c r="E87" s="100"/>
      <c r="F87" s="15"/>
      <c r="G87" s="15"/>
      <c r="H87" s="55"/>
      <c r="I87" s="100"/>
      <c r="J87" s="27">
        <f t="shared" si="1"/>
        <v>0</v>
      </c>
      <c r="K87" s="55"/>
      <c r="L87" s="55"/>
      <c r="M87" s="55"/>
      <c r="N87" s="55"/>
      <c r="O87" s="55"/>
      <c r="P87" s="55"/>
    </row>
    <row r="88" spans="1:16" ht="54" customHeight="1">
      <c r="A88" s="64" t="s">
        <v>264</v>
      </c>
      <c r="B88" s="60" t="s">
        <v>265</v>
      </c>
      <c r="C88" s="15"/>
      <c r="D88" s="27"/>
      <c r="E88" s="100"/>
      <c r="F88" s="15"/>
      <c r="G88" s="15"/>
      <c r="H88" s="55"/>
      <c r="I88" s="100"/>
      <c r="J88" s="27">
        <f t="shared" si="1"/>
        <v>0</v>
      </c>
      <c r="K88" s="55"/>
      <c r="L88" s="55"/>
      <c r="M88" s="55"/>
      <c r="N88" s="55"/>
      <c r="O88" s="55"/>
      <c r="P88" s="55"/>
    </row>
    <row r="89" spans="1:16" ht="54" customHeight="1">
      <c r="A89" s="59" t="s">
        <v>266</v>
      </c>
      <c r="B89" s="60" t="s">
        <v>267</v>
      </c>
      <c r="C89" s="15"/>
      <c r="D89" s="27"/>
      <c r="E89" s="100"/>
      <c r="F89" s="15"/>
      <c r="G89" s="15"/>
      <c r="H89" s="55"/>
      <c r="I89" s="100"/>
      <c r="J89" s="27">
        <f t="shared" si="1"/>
        <v>0</v>
      </c>
      <c r="K89" s="55"/>
      <c r="L89" s="55"/>
      <c r="M89" s="55"/>
      <c r="N89" s="55"/>
      <c r="O89" s="55"/>
      <c r="P89" s="55"/>
    </row>
    <row r="90" spans="1:16" ht="54" customHeight="1">
      <c r="A90" s="59" t="s">
        <v>266</v>
      </c>
      <c r="B90" s="65" t="s">
        <v>268</v>
      </c>
      <c r="C90" s="15"/>
      <c r="D90" s="27"/>
      <c r="E90" s="100"/>
      <c r="F90" s="15"/>
      <c r="G90" s="15"/>
      <c r="H90" s="55"/>
      <c r="I90" s="100"/>
      <c r="J90" s="27">
        <f t="shared" si="1"/>
        <v>0</v>
      </c>
      <c r="K90" s="55"/>
      <c r="L90" s="55"/>
      <c r="M90" s="55"/>
      <c r="N90" s="55"/>
      <c r="O90" s="55"/>
      <c r="P90" s="55"/>
    </row>
    <row r="91" spans="1:16" ht="54" customHeight="1">
      <c r="A91" s="59" t="s">
        <v>266</v>
      </c>
      <c r="B91" s="60" t="s">
        <v>269</v>
      </c>
      <c r="C91" s="15"/>
      <c r="D91" s="27"/>
      <c r="E91" s="100"/>
      <c r="F91" s="15"/>
      <c r="G91" s="15"/>
      <c r="H91" s="55"/>
      <c r="I91" s="100"/>
      <c r="J91" s="27">
        <f t="shared" si="1"/>
        <v>0</v>
      </c>
      <c r="K91" s="55"/>
      <c r="L91" s="55"/>
      <c r="M91" s="55"/>
      <c r="N91" s="55"/>
      <c r="O91" s="55"/>
      <c r="P91" s="55"/>
    </row>
    <row r="92" spans="1:16" ht="54" customHeight="1">
      <c r="A92" s="59" t="s">
        <v>266</v>
      </c>
      <c r="B92" s="65" t="s">
        <v>270</v>
      </c>
      <c r="C92" s="15"/>
      <c r="D92" s="27"/>
      <c r="E92" s="100"/>
      <c r="F92" s="15"/>
      <c r="G92" s="15"/>
      <c r="H92" s="55"/>
      <c r="I92" s="100"/>
      <c r="J92" s="27">
        <f t="shared" si="1"/>
        <v>0</v>
      </c>
      <c r="K92" s="55"/>
      <c r="L92" s="55"/>
      <c r="M92" s="55"/>
      <c r="N92" s="55"/>
      <c r="O92" s="55"/>
      <c r="P92" s="55"/>
    </row>
    <row r="93" spans="1:16" ht="54" customHeight="1">
      <c r="A93" s="59" t="s">
        <v>266</v>
      </c>
      <c r="B93" s="60" t="s">
        <v>271</v>
      </c>
      <c r="C93" s="15">
        <v>50000</v>
      </c>
      <c r="D93" s="27">
        <v>7330</v>
      </c>
      <c r="E93" s="100"/>
      <c r="F93" s="15"/>
      <c r="G93" s="15"/>
      <c r="H93" s="55"/>
      <c r="I93" s="100"/>
      <c r="J93" s="27">
        <f t="shared" si="1"/>
        <v>7330</v>
      </c>
      <c r="K93" s="55"/>
      <c r="L93" s="55"/>
      <c r="M93" s="55"/>
      <c r="N93" s="55"/>
      <c r="O93" s="55"/>
      <c r="P93" s="55"/>
    </row>
    <row r="94" spans="1:16" ht="54" customHeight="1">
      <c r="A94" s="59" t="s">
        <v>266</v>
      </c>
      <c r="B94" s="60" t="s">
        <v>272</v>
      </c>
      <c r="C94" s="15">
        <v>750000</v>
      </c>
      <c r="D94" s="27">
        <v>330556</v>
      </c>
      <c r="E94" s="100"/>
      <c r="F94" s="15"/>
      <c r="G94" s="15"/>
      <c r="H94" s="55"/>
      <c r="I94" s="100"/>
      <c r="J94" s="27">
        <f t="shared" si="1"/>
        <v>330556</v>
      </c>
      <c r="K94" s="55"/>
      <c r="L94" s="55"/>
      <c r="M94" s="55"/>
      <c r="N94" s="55"/>
      <c r="O94" s="55"/>
      <c r="P94" s="55"/>
    </row>
    <row r="95" spans="1:16" ht="54" customHeight="1">
      <c r="A95" s="59" t="s">
        <v>266</v>
      </c>
      <c r="B95" s="60" t="s">
        <v>273</v>
      </c>
      <c r="C95" s="15">
        <v>150000</v>
      </c>
      <c r="D95" s="27">
        <v>40814</v>
      </c>
      <c r="E95" s="100"/>
      <c r="F95" s="15"/>
      <c r="G95" s="15"/>
      <c r="H95" s="55"/>
      <c r="I95" s="100"/>
      <c r="J95" s="27">
        <f t="shared" si="1"/>
        <v>40814</v>
      </c>
      <c r="K95" s="55"/>
      <c r="L95" s="55"/>
      <c r="M95" s="55"/>
      <c r="N95" s="55"/>
      <c r="O95" s="55"/>
      <c r="P95" s="55"/>
    </row>
    <row r="96" spans="1:16" ht="54" customHeight="1">
      <c r="A96" s="59" t="s">
        <v>266</v>
      </c>
      <c r="B96" s="60" t="s">
        <v>274</v>
      </c>
      <c r="C96" s="15"/>
      <c r="D96" s="27"/>
      <c r="E96" s="100"/>
      <c r="F96" s="15"/>
      <c r="G96" s="15"/>
      <c r="H96" s="55"/>
      <c r="I96" s="100"/>
      <c r="J96" s="27">
        <f t="shared" si="1"/>
        <v>0</v>
      </c>
      <c r="K96" s="55"/>
      <c r="L96" s="55"/>
      <c r="M96" s="55"/>
      <c r="N96" s="55"/>
      <c r="O96" s="55"/>
      <c r="P96" s="55"/>
    </row>
    <row r="97" spans="1:16" ht="54" customHeight="1">
      <c r="A97" s="59" t="s">
        <v>266</v>
      </c>
      <c r="B97" s="60" t="s">
        <v>275</v>
      </c>
      <c r="C97" s="15"/>
      <c r="D97" s="27"/>
      <c r="E97" s="100"/>
      <c r="F97" s="15"/>
      <c r="G97" s="15"/>
      <c r="H97" s="55"/>
      <c r="I97" s="100"/>
      <c r="J97" s="27">
        <f t="shared" si="1"/>
        <v>0</v>
      </c>
      <c r="K97" s="55"/>
      <c r="L97" s="55"/>
      <c r="M97" s="55"/>
      <c r="N97" s="55"/>
      <c r="O97" s="55"/>
      <c r="P97" s="55"/>
    </row>
    <row r="98" spans="1:16" ht="54" customHeight="1">
      <c r="A98" s="59" t="s">
        <v>266</v>
      </c>
      <c r="B98" s="60" t="s">
        <v>276</v>
      </c>
      <c r="C98" s="15"/>
      <c r="D98" s="27"/>
      <c r="E98" s="100"/>
      <c r="F98" s="15"/>
      <c r="G98" s="15"/>
      <c r="H98" s="55"/>
      <c r="I98" s="100"/>
      <c r="J98" s="27">
        <f t="shared" si="1"/>
        <v>0</v>
      </c>
      <c r="K98" s="55"/>
      <c r="L98" s="55"/>
      <c r="M98" s="55"/>
      <c r="N98" s="55"/>
      <c r="O98" s="55"/>
      <c r="P98" s="55"/>
    </row>
    <row r="99" spans="1:16" ht="54" customHeight="1">
      <c r="A99" s="59" t="s">
        <v>266</v>
      </c>
      <c r="B99" s="65" t="s">
        <v>297</v>
      </c>
      <c r="C99" s="15"/>
      <c r="D99" s="27"/>
      <c r="E99" s="100"/>
      <c r="F99" s="15"/>
      <c r="G99" s="15"/>
      <c r="H99" s="55"/>
      <c r="I99" s="100"/>
      <c r="J99" s="27">
        <f t="shared" si="1"/>
        <v>0</v>
      </c>
      <c r="K99" s="55"/>
      <c r="L99" s="55"/>
      <c r="M99" s="55"/>
      <c r="N99" s="55"/>
      <c r="O99" s="55"/>
      <c r="P99" s="55"/>
    </row>
    <row r="100" spans="1:16" ht="54" customHeight="1">
      <c r="A100" s="59" t="s">
        <v>266</v>
      </c>
      <c r="B100" s="60" t="s">
        <v>277</v>
      </c>
      <c r="C100" s="15"/>
      <c r="D100" s="27"/>
      <c r="E100" s="100"/>
      <c r="F100" s="15"/>
      <c r="G100" s="15"/>
      <c r="H100" s="55"/>
      <c r="I100" s="100"/>
      <c r="J100" s="27">
        <f t="shared" si="1"/>
        <v>0</v>
      </c>
      <c r="K100" s="55"/>
      <c r="L100" s="55"/>
      <c r="M100" s="55"/>
      <c r="N100" s="55"/>
      <c r="O100" s="55"/>
      <c r="P100" s="55"/>
    </row>
    <row r="101" spans="1:16" ht="54" customHeight="1">
      <c r="A101" s="59" t="s">
        <v>266</v>
      </c>
      <c r="B101" s="60" t="s">
        <v>278</v>
      </c>
      <c r="C101" s="15"/>
      <c r="D101" s="27"/>
      <c r="E101" s="100"/>
      <c r="F101" s="15"/>
      <c r="G101" s="15"/>
      <c r="H101" s="55"/>
      <c r="I101" s="100"/>
      <c r="J101" s="27">
        <f t="shared" si="1"/>
        <v>0</v>
      </c>
      <c r="K101" s="55"/>
      <c r="L101" s="55"/>
      <c r="M101" s="55"/>
      <c r="N101" s="55"/>
      <c r="O101" s="55"/>
      <c r="P101" s="55"/>
    </row>
    <row r="102" spans="1:16" ht="54" customHeight="1">
      <c r="A102" s="59" t="s">
        <v>266</v>
      </c>
      <c r="B102" s="60" t="s">
        <v>279</v>
      </c>
      <c r="C102" s="15"/>
      <c r="D102" s="27"/>
      <c r="E102" s="100"/>
      <c r="F102" s="15"/>
      <c r="G102" s="15"/>
      <c r="H102" s="55"/>
      <c r="I102" s="100"/>
      <c r="J102" s="27">
        <f t="shared" si="1"/>
        <v>0</v>
      </c>
      <c r="K102" s="55"/>
      <c r="L102" s="55"/>
      <c r="M102" s="55"/>
      <c r="N102" s="55"/>
      <c r="O102" s="55"/>
      <c r="P102" s="55"/>
    </row>
    <row r="103" spans="1:16" ht="54" customHeight="1">
      <c r="A103" s="59" t="s">
        <v>266</v>
      </c>
      <c r="B103" s="60" t="s">
        <v>280</v>
      </c>
      <c r="C103" s="15">
        <v>450000</v>
      </c>
      <c r="D103" s="27">
        <v>113783</v>
      </c>
      <c r="E103" s="100"/>
      <c r="F103" s="15"/>
      <c r="G103" s="15"/>
      <c r="H103" s="55"/>
      <c r="I103" s="100"/>
      <c r="J103" s="27">
        <f t="shared" si="1"/>
        <v>113783</v>
      </c>
      <c r="K103" s="55"/>
      <c r="L103" s="55"/>
      <c r="M103" s="55"/>
      <c r="N103" s="55"/>
      <c r="O103" s="55"/>
      <c r="P103" s="55"/>
    </row>
    <row r="104" spans="1:16" ht="54" customHeight="1">
      <c r="A104" s="59" t="s">
        <v>266</v>
      </c>
      <c r="B104" s="60" t="s">
        <v>281</v>
      </c>
      <c r="C104" s="15"/>
      <c r="D104" s="27"/>
      <c r="E104" s="100"/>
      <c r="F104" s="15"/>
      <c r="G104" s="15"/>
      <c r="H104" s="55"/>
      <c r="I104" s="100"/>
      <c r="J104" s="27">
        <f t="shared" si="1"/>
        <v>0</v>
      </c>
      <c r="K104" s="55"/>
      <c r="L104" s="55"/>
      <c r="M104" s="55"/>
      <c r="N104" s="55"/>
      <c r="O104" s="55"/>
      <c r="P104" s="55"/>
    </row>
    <row r="105" spans="1:16" ht="54" customHeight="1">
      <c r="A105" s="59" t="s">
        <v>266</v>
      </c>
      <c r="B105" s="60" t="s">
        <v>282</v>
      </c>
      <c r="C105" s="15"/>
      <c r="D105" s="27"/>
      <c r="E105" s="100"/>
      <c r="F105" s="15"/>
      <c r="G105" s="15"/>
      <c r="H105" s="55"/>
      <c r="I105" s="100"/>
      <c r="J105" s="27">
        <f t="shared" si="1"/>
        <v>0</v>
      </c>
      <c r="K105" s="55"/>
      <c r="L105" s="55"/>
      <c r="M105" s="55"/>
      <c r="N105" s="55"/>
      <c r="O105" s="55"/>
      <c r="P105" s="55"/>
    </row>
    <row r="106" spans="1:16" ht="54" customHeight="1">
      <c r="A106" s="59" t="s">
        <v>266</v>
      </c>
      <c r="B106" s="60" t="s">
        <v>283</v>
      </c>
      <c r="C106" s="15"/>
      <c r="D106" s="27"/>
      <c r="E106" s="100"/>
      <c r="F106" s="15"/>
      <c r="G106" s="15"/>
      <c r="H106" s="55"/>
      <c r="I106" s="100"/>
      <c r="J106" s="27">
        <f t="shared" si="1"/>
        <v>0</v>
      </c>
      <c r="K106" s="55"/>
      <c r="L106" s="55"/>
      <c r="M106" s="55"/>
      <c r="N106" s="55"/>
      <c r="O106" s="55"/>
      <c r="P106" s="55"/>
    </row>
    <row r="107" spans="1:16" ht="54" customHeight="1">
      <c r="A107" s="59" t="s">
        <v>266</v>
      </c>
      <c r="B107" s="60" t="s">
        <v>284</v>
      </c>
      <c r="C107" s="15"/>
      <c r="D107" s="27"/>
      <c r="E107" s="100"/>
      <c r="F107" s="15"/>
      <c r="G107" s="15"/>
      <c r="H107" s="55"/>
      <c r="I107" s="100"/>
      <c r="J107" s="27">
        <f t="shared" si="1"/>
        <v>0</v>
      </c>
      <c r="K107" s="55"/>
      <c r="L107" s="55"/>
      <c r="M107" s="55"/>
      <c r="N107" s="55"/>
      <c r="O107" s="55"/>
      <c r="P107" s="55"/>
    </row>
    <row r="108" spans="1:16" ht="54" customHeight="1">
      <c r="A108" s="59" t="s">
        <v>266</v>
      </c>
      <c r="B108" s="60" t="s">
        <v>285</v>
      </c>
      <c r="C108" s="15">
        <v>150000</v>
      </c>
      <c r="D108" s="27">
        <v>89000</v>
      </c>
      <c r="E108" s="100"/>
      <c r="F108" s="15"/>
      <c r="G108" s="15"/>
      <c r="H108" s="55"/>
      <c r="I108" s="100"/>
      <c r="J108" s="27">
        <f t="shared" si="1"/>
        <v>89000</v>
      </c>
      <c r="K108" s="55"/>
      <c r="L108" s="55"/>
      <c r="M108" s="55"/>
      <c r="N108" s="55"/>
      <c r="O108" s="55"/>
      <c r="P108" s="55"/>
    </row>
    <row r="109" spans="1:16" ht="54" customHeight="1">
      <c r="A109" s="59" t="s">
        <v>286</v>
      </c>
      <c r="B109" s="60" t="s">
        <v>287</v>
      </c>
      <c r="C109" s="15"/>
      <c r="D109" s="27"/>
      <c r="E109" s="100"/>
      <c r="F109" s="15"/>
      <c r="G109" s="15"/>
      <c r="H109" s="55"/>
      <c r="I109" s="100"/>
      <c r="J109" s="27">
        <f t="shared" si="1"/>
        <v>0</v>
      </c>
      <c r="K109" s="55"/>
      <c r="L109" s="55"/>
      <c r="M109" s="55"/>
      <c r="N109" s="55"/>
      <c r="O109" s="55"/>
      <c r="P109" s="55"/>
    </row>
    <row r="110" spans="1:16" ht="54" customHeight="1">
      <c r="A110" s="59" t="s">
        <v>286</v>
      </c>
      <c r="B110" s="60" t="s">
        <v>288</v>
      </c>
      <c r="C110" s="15"/>
      <c r="D110" s="27"/>
      <c r="E110" s="100"/>
      <c r="F110" s="15"/>
      <c r="G110" s="15"/>
      <c r="H110" s="55"/>
      <c r="I110" s="100"/>
      <c r="J110" s="27">
        <f t="shared" si="1"/>
        <v>0</v>
      </c>
      <c r="K110" s="55"/>
      <c r="L110" s="55"/>
      <c r="M110" s="55"/>
      <c r="N110" s="55"/>
      <c r="O110" s="55"/>
      <c r="P110" s="55"/>
    </row>
    <row r="111" spans="1:16" ht="54" customHeight="1">
      <c r="A111" s="59" t="s">
        <v>289</v>
      </c>
      <c r="B111" s="60" t="s">
        <v>290</v>
      </c>
      <c r="C111" s="15"/>
      <c r="D111" s="27"/>
      <c r="E111" s="100"/>
      <c r="F111" s="15"/>
      <c r="G111" s="15"/>
      <c r="H111" s="55"/>
      <c r="I111" s="100"/>
      <c r="J111" s="27">
        <f t="shared" si="1"/>
        <v>0</v>
      </c>
      <c r="K111" s="55"/>
      <c r="L111" s="55"/>
      <c r="M111" s="55"/>
      <c r="N111" s="55"/>
      <c r="O111" s="55"/>
      <c r="P111" s="55"/>
    </row>
    <row r="112" spans="1:16" ht="54" customHeight="1">
      <c r="A112" s="59" t="s">
        <v>289</v>
      </c>
      <c r="B112" s="60" t="s">
        <v>291</v>
      </c>
      <c r="C112" s="15"/>
      <c r="D112" s="27"/>
      <c r="E112" s="100"/>
      <c r="F112" s="15"/>
      <c r="G112" s="15"/>
      <c r="H112" s="55"/>
      <c r="I112" s="100"/>
      <c r="J112" s="27">
        <f t="shared" si="1"/>
        <v>0</v>
      </c>
      <c r="K112" s="55"/>
      <c r="L112" s="55"/>
      <c r="M112" s="55"/>
      <c r="N112" s="55"/>
      <c r="O112" s="55"/>
      <c r="P112" s="55"/>
    </row>
    <row r="113" spans="1:16" ht="54" customHeight="1">
      <c r="A113" s="59" t="s">
        <v>289</v>
      </c>
      <c r="B113" s="60" t="s">
        <v>292</v>
      </c>
      <c r="C113" s="15"/>
      <c r="D113" s="27"/>
      <c r="E113" s="100"/>
      <c r="F113" s="15"/>
      <c r="G113" s="15"/>
      <c r="H113" s="55"/>
      <c r="I113" s="100"/>
      <c r="J113" s="27">
        <f t="shared" si="1"/>
        <v>0</v>
      </c>
      <c r="K113" s="55"/>
      <c r="L113" s="55"/>
      <c r="M113" s="55"/>
      <c r="N113" s="55"/>
      <c r="O113" s="55"/>
      <c r="P113" s="55"/>
    </row>
    <row r="114" spans="1:16" ht="54" customHeight="1">
      <c r="A114" s="59" t="s">
        <v>289</v>
      </c>
      <c r="B114" s="60" t="s">
        <v>293</v>
      </c>
      <c r="C114" s="15"/>
      <c r="D114" s="27"/>
      <c r="E114" s="100"/>
      <c r="F114" s="15"/>
      <c r="G114" s="15"/>
      <c r="H114" s="55"/>
      <c r="I114" s="100"/>
      <c r="J114" s="27">
        <f t="shared" si="1"/>
        <v>0</v>
      </c>
      <c r="K114" s="55"/>
      <c r="L114" s="55"/>
      <c r="M114" s="55"/>
      <c r="N114" s="55"/>
      <c r="O114" s="55"/>
      <c r="P114" s="55"/>
    </row>
    <row r="115" spans="1:16" s="18" customFormat="1" ht="15.75" thickBot="1">
      <c r="A115" s="22" t="s">
        <v>294</v>
      </c>
      <c r="B115" s="23"/>
      <c r="C115" s="24">
        <f>SUM(C4:C114)</f>
        <v>4838891</v>
      </c>
      <c r="D115" s="24">
        <f t="shared" ref="D115:J115" si="2">SUM(D4:D114)</f>
        <v>2068496.3800000001</v>
      </c>
      <c r="E115" s="24">
        <f t="shared" si="2"/>
        <v>0</v>
      </c>
      <c r="F115" s="24">
        <f t="shared" si="2"/>
        <v>0</v>
      </c>
      <c r="G115" s="24">
        <f t="shared" si="2"/>
        <v>0</v>
      </c>
      <c r="H115" s="24">
        <f t="shared" si="2"/>
        <v>0</v>
      </c>
      <c r="I115" s="24">
        <f t="shared" si="2"/>
        <v>753430</v>
      </c>
      <c r="J115" s="24">
        <f t="shared" si="2"/>
        <v>1315066.3800000001</v>
      </c>
      <c r="K115" s="24">
        <f t="shared" ref="K115:P115" si="3">SUM(K4:K114)</f>
        <v>0</v>
      </c>
      <c r="L115" s="24">
        <f t="shared" si="3"/>
        <v>0</v>
      </c>
      <c r="M115" s="24">
        <f t="shared" si="3"/>
        <v>0</v>
      </c>
      <c r="N115" s="24">
        <f t="shared" si="3"/>
        <v>0</v>
      </c>
      <c r="O115" s="24">
        <f t="shared" si="3"/>
        <v>0</v>
      </c>
      <c r="P115" s="24">
        <f t="shared" si="3"/>
        <v>0</v>
      </c>
    </row>
    <row r="116" spans="1:16">
      <c r="A116" s="4"/>
    </row>
    <row r="117" spans="1:16">
      <c r="A117" s="4"/>
      <c r="J117" s="28"/>
    </row>
    <row r="118" spans="1:16">
      <c r="A118"/>
    </row>
    <row r="119" spans="1:16">
      <c r="B119" s="20" t="s">
        <v>295</v>
      </c>
    </row>
  </sheetData>
  <sheetProtection selectLockedCells="1" selectUnlockedCells="1"/>
  <mergeCells count="4">
    <mergeCell ref="F1:H1"/>
    <mergeCell ref="J1:J2"/>
    <mergeCell ref="K1:O1"/>
    <mergeCell ref="F3:H3"/>
  </mergeCells>
  <printOptions horizontalCentered="1"/>
  <pageMargins left="0.19685039370078741" right="0.19685039370078741" top="0.51" bottom="0.59055118110236227" header="0.51181102362204722" footer="0.51181102362204722"/>
  <pageSetup paperSize="9" scale="30" firstPageNumber="0" fitToWidth="0" fitToHeight="0" orientation="portrait" cellComments="asDisplayed" horizontalDpi="300" verticalDpi="300" r:id="rId1"/>
  <headerFooter alignWithMargins="0">
    <oddHeader>&amp;C&amp;"Calibri,Regular"&amp;14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78"/>
  <sheetViews>
    <sheetView view="pageBreakPreview" topLeftCell="B1" zoomScale="70" zoomScaleSheetLayoutView="70" workbookViewId="0">
      <pane xSplit="1" ySplit="3" topLeftCell="C158" activePane="bottomRight" state="frozen"/>
      <selection activeCell="B1" sqref="B1"/>
      <selection pane="topRight" activeCell="C1" sqref="C1"/>
      <selection pane="bottomLeft" activeCell="B4" sqref="B4"/>
      <selection pane="bottomRight" activeCell="J172" sqref="J172"/>
    </sheetView>
  </sheetViews>
  <sheetFormatPr defaultRowHeight="15"/>
  <cols>
    <col min="1" max="1" width="46.42578125" style="19" customWidth="1"/>
    <col min="2" max="2" width="59.42578125" style="20" customWidth="1"/>
    <col min="3" max="3" width="17" style="21" customWidth="1"/>
    <col min="4" max="5" width="16.7109375" style="28" customWidth="1"/>
    <col min="6" max="6" width="15.42578125" style="16" customWidth="1"/>
    <col min="7" max="7" width="16.5703125" style="16" customWidth="1"/>
    <col min="8" max="8" width="17.140625" style="16" customWidth="1"/>
    <col min="9" max="9" width="17.140625" style="28" customWidth="1"/>
    <col min="10" max="10" width="17.42578125" style="16" customWidth="1"/>
    <col min="11" max="12" width="12.5703125" style="16" customWidth="1"/>
    <col min="13" max="13" width="17.28515625" style="16" customWidth="1"/>
    <col min="14" max="14" width="12.5703125" style="16" customWidth="1"/>
    <col min="15" max="16" width="14.7109375" style="16" customWidth="1"/>
    <col min="17" max="175" width="9.140625" style="16"/>
    <col min="176" max="176" width="10" style="16" customWidth="1"/>
    <col min="177" max="177" width="36.5703125" style="16" customWidth="1"/>
    <col min="178" max="178" width="36.140625" style="16" customWidth="1"/>
    <col min="179" max="259" width="9" style="16" customWidth="1"/>
    <col min="260" max="261" width="9.28515625" style="16" customWidth="1"/>
    <col min="262" max="431" width="9.140625" style="16"/>
    <col min="432" max="432" width="10" style="16" customWidth="1"/>
    <col min="433" max="433" width="36.5703125" style="16" customWidth="1"/>
    <col min="434" max="434" width="36.140625" style="16" customWidth="1"/>
    <col min="435" max="515" width="9" style="16" customWidth="1"/>
    <col min="516" max="517" width="9.28515625" style="16" customWidth="1"/>
    <col min="518" max="687" width="9.140625" style="16"/>
    <col min="688" max="688" width="10" style="16" customWidth="1"/>
    <col min="689" max="689" width="36.5703125" style="16" customWidth="1"/>
    <col min="690" max="690" width="36.140625" style="16" customWidth="1"/>
    <col min="691" max="771" width="9" style="16" customWidth="1"/>
    <col min="772" max="773" width="9.28515625" style="16" customWidth="1"/>
    <col min="774" max="943" width="9.140625" style="16"/>
    <col min="944" max="944" width="10" style="16" customWidth="1"/>
    <col min="945" max="945" width="36.5703125" style="16" customWidth="1"/>
    <col min="946" max="946" width="36.140625" style="16" customWidth="1"/>
    <col min="947" max="1027" width="9" style="16" customWidth="1"/>
    <col min="1028" max="1029" width="9.28515625" style="16" customWidth="1"/>
    <col min="1030" max="1199" width="9.140625" style="16"/>
    <col min="1200" max="1200" width="10" style="16" customWidth="1"/>
    <col min="1201" max="1201" width="36.5703125" style="16" customWidth="1"/>
    <col min="1202" max="1202" width="36.140625" style="16" customWidth="1"/>
    <col min="1203" max="1283" width="9" style="16" customWidth="1"/>
    <col min="1284" max="1285" width="9.28515625" style="16" customWidth="1"/>
    <col min="1286" max="1455" width="9.140625" style="16"/>
    <col min="1456" max="1456" width="10" style="16" customWidth="1"/>
    <col min="1457" max="1457" width="36.5703125" style="16" customWidth="1"/>
    <col min="1458" max="1458" width="36.140625" style="16" customWidth="1"/>
    <col min="1459" max="1539" width="9" style="16" customWidth="1"/>
    <col min="1540" max="1541" width="9.28515625" style="16" customWidth="1"/>
    <col min="1542" max="1711" width="9.140625" style="16"/>
    <col min="1712" max="1712" width="10" style="16" customWidth="1"/>
    <col min="1713" max="1713" width="36.5703125" style="16" customWidth="1"/>
    <col min="1714" max="1714" width="36.140625" style="16" customWidth="1"/>
    <col min="1715" max="1795" width="9" style="16" customWidth="1"/>
    <col min="1796" max="1797" width="9.28515625" style="16" customWidth="1"/>
    <col min="1798" max="1967" width="9.140625" style="16"/>
    <col min="1968" max="1968" width="10" style="16" customWidth="1"/>
    <col min="1969" max="1969" width="36.5703125" style="16" customWidth="1"/>
    <col min="1970" max="1970" width="36.140625" style="16" customWidth="1"/>
    <col min="1971" max="2051" width="9" style="16" customWidth="1"/>
    <col min="2052" max="2053" width="9.28515625" style="16" customWidth="1"/>
    <col min="2054" max="2223" width="9.140625" style="16"/>
    <col min="2224" max="2224" width="10" style="16" customWidth="1"/>
    <col min="2225" max="2225" width="36.5703125" style="16" customWidth="1"/>
    <col min="2226" max="2226" width="36.140625" style="16" customWidth="1"/>
    <col min="2227" max="2307" width="9" style="16" customWidth="1"/>
    <col min="2308" max="2309" width="9.28515625" style="16" customWidth="1"/>
    <col min="2310" max="2479" width="9.140625" style="16"/>
    <col min="2480" max="2480" width="10" style="16" customWidth="1"/>
    <col min="2481" max="2481" width="36.5703125" style="16" customWidth="1"/>
    <col min="2482" max="2482" width="36.140625" style="16" customWidth="1"/>
    <col min="2483" max="2563" width="9" style="16" customWidth="1"/>
    <col min="2564" max="2565" width="9.28515625" style="16" customWidth="1"/>
    <col min="2566" max="2735" width="9.140625" style="16"/>
    <col min="2736" max="2736" width="10" style="16" customWidth="1"/>
    <col min="2737" max="2737" width="36.5703125" style="16" customWidth="1"/>
    <col min="2738" max="2738" width="36.140625" style="16" customWidth="1"/>
    <col min="2739" max="2819" width="9" style="16" customWidth="1"/>
    <col min="2820" max="2821" width="9.28515625" style="16" customWidth="1"/>
    <col min="2822" max="2991" width="9.140625" style="16"/>
    <col min="2992" max="2992" width="10" style="16" customWidth="1"/>
    <col min="2993" max="2993" width="36.5703125" style="16" customWidth="1"/>
    <col min="2994" max="2994" width="36.140625" style="16" customWidth="1"/>
    <col min="2995" max="3075" width="9" style="16" customWidth="1"/>
    <col min="3076" max="3077" width="9.28515625" style="16" customWidth="1"/>
    <col min="3078" max="3247" width="9.140625" style="16"/>
    <col min="3248" max="3248" width="10" style="16" customWidth="1"/>
    <col min="3249" max="3249" width="36.5703125" style="16" customWidth="1"/>
    <col min="3250" max="3250" width="36.140625" style="16" customWidth="1"/>
    <col min="3251" max="3331" width="9" style="16" customWidth="1"/>
    <col min="3332" max="3333" width="9.28515625" style="16" customWidth="1"/>
    <col min="3334" max="3503" width="9.140625" style="16"/>
    <col min="3504" max="3504" width="10" style="16" customWidth="1"/>
    <col min="3505" max="3505" width="36.5703125" style="16" customWidth="1"/>
    <col min="3506" max="3506" width="36.140625" style="16" customWidth="1"/>
    <col min="3507" max="3587" width="9" style="16" customWidth="1"/>
    <col min="3588" max="3589" width="9.28515625" style="16" customWidth="1"/>
    <col min="3590" max="3759" width="9.140625" style="16"/>
    <col min="3760" max="3760" width="10" style="16" customWidth="1"/>
    <col min="3761" max="3761" width="36.5703125" style="16" customWidth="1"/>
    <col min="3762" max="3762" width="36.140625" style="16" customWidth="1"/>
    <col min="3763" max="3843" width="9" style="16" customWidth="1"/>
    <col min="3844" max="3845" width="9.28515625" style="16" customWidth="1"/>
    <col min="3846" max="4015" width="9.140625" style="16"/>
    <col min="4016" max="4016" width="10" style="16" customWidth="1"/>
    <col min="4017" max="4017" width="36.5703125" style="16" customWidth="1"/>
    <col min="4018" max="4018" width="36.140625" style="16" customWidth="1"/>
    <col min="4019" max="4099" width="9" style="16" customWidth="1"/>
    <col min="4100" max="4101" width="9.28515625" style="16" customWidth="1"/>
    <col min="4102" max="4271" width="9.140625" style="16"/>
    <col min="4272" max="4272" width="10" style="16" customWidth="1"/>
    <col min="4273" max="4273" width="36.5703125" style="16" customWidth="1"/>
    <col min="4274" max="4274" width="36.140625" style="16" customWidth="1"/>
    <col min="4275" max="4355" width="9" style="16" customWidth="1"/>
    <col min="4356" max="4357" width="9.28515625" style="16" customWidth="1"/>
    <col min="4358" max="4527" width="9.140625" style="16"/>
    <col min="4528" max="4528" width="10" style="16" customWidth="1"/>
    <col min="4529" max="4529" width="36.5703125" style="16" customWidth="1"/>
    <col min="4530" max="4530" width="36.140625" style="16" customWidth="1"/>
    <col min="4531" max="4611" width="9" style="16" customWidth="1"/>
    <col min="4612" max="4613" width="9.28515625" style="16" customWidth="1"/>
    <col min="4614" max="4783" width="9.140625" style="16"/>
    <col min="4784" max="4784" width="10" style="16" customWidth="1"/>
    <col min="4785" max="4785" width="36.5703125" style="16" customWidth="1"/>
    <col min="4786" max="4786" width="36.140625" style="16" customWidth="1"/>
    <col min="4787" max="4867" width="9" style="16" customWidth="1"/>
    <col min="4868" max="4869" width="9.28515625" style="16" customWidth="1"/>
    <col min="4870" max="5039" width="9.140625" style="16"/>
    <col min="5040" max="5040" width="10" style="16" customWidth="1"/>
    <col min="5041" max="5041" width="36.5703125" style="16" customWidth="1"/>
    <col min="5042" max="5042" width="36.140625" style="16" customWidth="1"/>
    <col min="5043" max="5123" width="9" style="16" customWidth="1"/>
    <col min="5124" max="5125" width="9.28515625" style="16" customWidth="1"/>
    <col min="5126" max="5295" width="9.140625" style="16"/>
    <col min="5296" max="5296" width="10" style="16" customWidth="1"/>
    <col min="5297" max="5297" width="36.5703125" style="16" customWidth="1"/>
    <col min="5298" max="5298" width="36.140625" style="16" customWidth="1"/>
    <col min="5299" max="5379" width="9" style="16" customWidth="1"/>
    <col min="5380" max="5381" width="9.28515625" style="16" customWidth="1"/>
    <col min="5382" max="5551" width="9.140625" style="16"/>
    <col min="5552" max="5552" width="10" style="16" customWidth="1"/>
    <col min="5553" max="5553" width="36.5703125" style="16" customWidth="1"/>
    <col min="5554" max="5554" width="36.140625" style="16" customWidth="1"/>
    <col min="5555" max="5635" width="9" style="16" customWidth="1"/>
    <col min="5636" max="5637" width="9.28515625" style="16" customWidth="1"/>
    <col min="5638" max="5807" width="9.140625" style="16"/>
    <col min="5808" max="5808" width="10" style="16" customWidth="1"/>
    <col min="5809" max="5809" width="36.5703125" style="16" customWidth="1"/>
    <col min="5810" max="5810" width="36.140625" style="16" customWidth="1"/>
    <col min="5811" max="5891" width="9" style="16" customWidth="1"/>
    <col min="5892" max="5893" width="9.28515625" style="16" customWidth="1"/>
    <col min="5894" max="6063" width="9.140625" style="16"/>
    <col min="6064" max="6064" width="10" style="16" customWidth="1"/>
    <col min="6065" max="6065" width="36.5703125" style="16" customWidth="1"/>
    <col min="6066" max="6066" width="36.140625" style="16" customWidth="1"/>
    <col min="6067" max="6147" width="9" style="16" customWidth="1"/>
    <col min="6148" max="6149" width="9.28515625" style="16" customWidth="1"/>
    <col min="6150" max="6319" width="9.140625" style="16"/>
    <col min="6320" max="6320" width="10" style="16" customWidth="1"/>
    <col min="6321" max="6321" width="36.5703125" style="16" customWidth="1"/>
    <col min="6322" max="6322" width="36.140625" style="16" customWidth="1"/>
    <col min="6323" max="6403" width="9" style="16" customWidth="1"/>
    <col min="6404" max="6405" width="9.28515625" style="16" customWidth="1"/>
    <col min="6406" max="6575" width="9.140625" style="16"/>
    <col min="6576" max="6576" width="10" style="16" customWidth="1"/>
    <col min="6577" max="6577" width="36.5703125" style="16" customWidth="1"/>
    <col min="6578" max="6578" width="36.140625" style="16" customWidth="1"/>
    <col min="6579" max="6659" width="9" style="16" customWidth="1"/>
    <col min="6660" max="6661" width="9.28515625" style="16" customWidth="1"/>
    <col min="6662" max="6831" width="9.140625" style="16"/>
    <col min="6832" max="6832" width="10" style="16" customWidth="1"/>
    <col min="6833" max="6833" width="36.5703125" style="16" customWidth="1"/>
    <col min="6834" max="6834" width="36.140625" style="16" customWidth="1"/>
    <col min="6835" max="6915" width="9" style="16" customWidth="1"/>
    <col min="6916" max="6917" width="9.28515625" style="16" customWidth="1"/>
    <col min="6918" max="7087" width="9.140625" style="16"/>
    <col min="7088" max="7088" width="10" style="16" customWidth="1"/>
    <col min="7089" max="7089" width="36.5703125" style="16" customWidth="1"/>
    <col min="7090" max="7090" width="36.140625" style="16" customWidth="1"/>
    <col min="7091" max="7171" width="9" style="16" customWidth="1"/>
    <col min="7172" max="7173" width="9.28515625" style="16" customWidth="1"/>
    <col min="7174" max="7343" width="9.140625" style="16"/>
    <col min="7344" max="7344" width="10" style="16" customWidth="1"/>
    <col min="7345" max="7345" width="36.5703125" style="16" customWidth="1"/>
    <col min="7346" max="7346" width="36.140625" style="16" customWidth="1"/>
    <col min="7347" max="7427" width="9" style="16" customWidth="1"/>
    <col min="7428" max="7429" width="9.28515625" style="16" customWidth="1"/>
    <col min="7430" max="7599" width="9.140625" style="16"/>
    <col min="7600" max="7600" width="10" style="16" customWidth="1"/>
    <col min="7601" max="7601" width="36.5703125" style="16" customWidth="1"/>
    <col min="7602" max="7602" width="36.140625" style="16" customWidth="1"/>
    <col min="7603" max="7683" width="9" style="16" customWidth="1"/>
    <col min="7684" max="7685" width="9.28515625" style="16" customWidth="1"/>
    <col min="7686" max="7855" width="9.140625" style="16"/>
    <col min="7856" max="7856" width="10" style="16" customWidth="1"/>
    <col min="7857" max="7857" width="36.5703125" style="16" customWidth="1"/>
    <col min="7858" max="7858" width="36.140625" style="16" customWidth="1"/>
    <col min="7859" max="7939" width="9" style="16" customWidth="1"/>
    <col min="7940" max="7941" width="9.28515625" style="16" customWidth="1"/>
    <col min="7942" max="8111" width="9.140625" style="16"/>
    <col min="8112" max="8112" width="10" style="16" customWidth="1"/>
    <col min="8113" max="8113" width="36.5703125" style="16" customWidth="1"/>
    <col min="8114" max="8114" width="36.140625" style="16" customWidth="1"/>
    <col min="8115" max="8195" width="9" style="16" customWidth="1"/>
    <col min="8196" max="8197" width="9.28515625" style="16" customWidth="1"/>
    <col min="8198" max="8367" width="9.140625" style="16"/>
    <col min="8368" max="8368" width="10" style="16" customWidth="1"/>
    <col min="8369" max="8369" width="36.5703125" style="16" customWidth="1"/>
    <col min="8370" max="8370" width="36.140625" style="16" customWidth="1"/>
    <col min="8371" max="8451" width="9" style="16" customWidth="1"/>
    <col min="8452" max="8453" width="9.28515625" style="16" customWidth="1"/>
    <col min="8454" max="8623" width="9.140625" style="16"/>
    <col min="8624" max="8624" width="10" style="16" customWidth="1"/>
    <col min="8625" max="8625" width="36.5703125" style="16" customWidth="1"/>
    <col min="8626" max="8626" width="36.140625" style="16" customWidth="1"/>
    <col min="8627" max="8707" width="9" style="16" customWidth="1"/>
    <col min="8708" max="8709" width="9.28515625" style="16" customWidth="1"/>
    <col min="8710" max="8879" width="9.140625" style="16"/>
    <col min="8880" max="8880" width="10" style="16" customWidth="1"/>
    <col min="8881" max="8881" width="36.5703125" style="16" customWidth="1"/>
    <col min="8882" max="8882" width="36.140625" style="16" customWidth="1"/>
    <col min="8883" max="8963" width="9" style="16" customWidth="1"/>
    <col min="8964" max="8965" width="9.28515625" style="16" customWidth="1"/>
    <col min="8966" max="9135" width="9.140625" style="16"/>
    <col min="9136" max="9136" width="10" style="16" customWidth="1"/>
    <col min="9137" max="9137" width="36.5703125" style="16" customWidth="1"/>
    <col min="9138" max="9138" width="36.140625" style="16" customWidth="1"/>
    <col min="9139" max="9219" width="9" style="16" customWidth="1"/>
    <col min="9220" max="9221" width="9.28515625" style="16" customWidth="1"/>
    <col min="9222" max="9391" width="9.140625" style="16"/>
    <col min="9392" max="9392" width="10" style="16" customWidth="1"/>
    <col min="9393" max="9393" width="36.5703125" style="16" customWidth="1"/>
    <col min="9394" max="9394" width="36.140625" style="16" customWidth="1"/>
    <col min="9395" max="9475" width="9" style="16" customWidth="1"/>
    <col min="9476" max="9477" width="9.28515625" style="16" customWidth="1"/>
    <col min="9478" max="9647" width="9.140625" style="16"/>
    <col min="9648" max="9648" width="10" style="16" customWidth="1"/>
    <col min="9649" max="9649" width="36.5703125" style="16" customWidth="1"/>
    <col min="9650" max="9650" width="36.140625" style="16" customWidth="1"/>
    <col min="9651" max="9731" width="9" style="16" customWidth="1"/>
    <col min="9732" max="9733" width="9.28515625" style="16" customWidth="1"/>
    <col min="9734" max="9903" width="9.140625" style="16"/>
    <col min="9904" max="9904" width="10" style="16" customWidth="1"/>
    <col min="9905" max="9905" width="36.5703125" style="16" customWidth="1"/>
    <col min="9906" max="9906" width="36.140625" style="16" customWidth="1"/>
    <col min="9907" max="9987" width="9" style="16" customWidth="1"/>
    <col min="9988" max="9989" width="9.28515625" style="16" customWidth="1"/>
    <col min="9990" max="10159" width="9.140625" style="16"/>
    <col min="10160" max="10160" width="10" style="16" customWidth="1"/>
    <col min="10161" max="10161" width="36.5703125" style="16" customWidth="1"/>
    <col min="10162" max="10162" width="36.140625" style="16" customWidth="1"/>
    <col min="10163" max="10243" width="9" style="16" customWidth="1"/>
    <col min="10244" max="10245" width="9.28515625" style="16" customWidth="1"/>
    <col min="10246" max="10415" width="9.140625" style="16"/>
    <col min="10416" max="10416" width="10" style="16" customWidth="1"/>
    <col min="10417" max="10417" width="36.5703125" style="16" customWidth="1"/>
    <col min="10418" max="10418" width="36.140625" style="16" customWidth="1"/>
    <col min="10419" max="10499" width="9" style="16" customWidth="1"/>
    <col min="10500" max="10501" width="9.28515625" style="16" customWidth="1"/>
    <col min="10502" max="10671" width="9.140625" style="16"/>
    <col min="10672" max="10672" width="10" style="16" customWidth="1"/>
    <col min="10673" max="10673" width="36.5703125" style="16" customWidth="1"/>
    <col min="10674" max="10674" width="36.140625" style="16" customWidth="1"/>
    <col min="10675" max="10755" width="9" style="16" customWidth="1"/>
    <col min="10756" max="10757" width="9.28515625" style="16" customWidth="1"/>
    <col min="10758" max="10927" width="9.140625" style="16"/>
    <col min="10928" max="10928" width="10" style="16" customWidth="1"/>
    <col min="10929" max="10929" width="36.5703125" style="16" customWidth="1"/>
    <col min="10930" max="10930" width="36.140625" style="16" customWidth="1"/>
    <col min="10931" max="11011" width="9" style="16" customWidth="1"/>
    <col min="11012" max="11013" width="9.28515625" style="16" customWidth="1"/>
    <col min="11014" max="11183" width="9.140625" style="16"/>
    <col min="11184" max="11184" width="10" style="16" customWidth="1"/>
    <col min="11185" max="11185" width="36.5703125" style="16" customWidth="1"/>
    <col min="11186" max="11186" width="36.140625" style="16" customWidth="1"/>
    <col min="11187" max="11267" width="9" style="16" customWidth="1"/>
    <col min="11268" max="11269" width="9.28515625" style="16" customWidth="1"/>
    <col min="11270" max="11439" width="9.140625" style="16"/>
    <col min="11440" max="11440" width="10" style="16" customWidth="1"/>
    <col min="11441" max="11441" width="36.5703125" style="16" customWidth="1"/>
    <col min="11442" max="11442" width="36.140625" style="16" customWidth="1"/>
    <col min="11443" max="11523" width="9" style="16" customWidth="1"/>
    <col min="11524" max="11525" width="9.28515625" style="16" customWidth="1"/>
    <col min="11526" max="11695" width="9.140625" style="16"/>
    <col min="11696" max="11696" width="10" style="16" customWidth="1"/>
    <col min="11697" max="11697" width="36.5703125" style="16" customWidth="1"/>
    <col min="11698" max="11698" width="36.140625" style="16" customWidth="1"/>
    <col min="11699" max="11779" width="9" style="16" customWidth="1"/>
    <col min="11780" max="11781" width="9.28515625" style="16" customWidth="1"/>
    <col min="11782" max="11951" width="9.140625" style="16"/>
    <col min="11952" max="11952" width="10" style="16" customWidth="1"/>
    <col min="11953" max="11953" width="36.5703125" style="16" customWidth="1"/>
    <col min="11954" max="11954" width="36.140625" style="16" customWidth="1"/>
    <col min="11955" max="12035" width="9" style="16" customWidth="1"/>
    <col min="12036" max="12037" width="9.28515625" style="16" customWidth="1"/>
    <col min="12038" max="12207" width="9.140625" style="16"/>
    <col min="12208" max="12208" width="10" style="16" customWidth="1"/>
    <col min="12209" max="12209" width="36.5703125" style="16" customWidth="1"/>
    <col min="12210" max="12210" width="36.140625" style="16" customWidth="1"/>
    <col min="12211" max="12291" width="9" style="16" customWidth="1"/>
    <col min="12292" max="12293" width="9.28515625" style="16" customWidth="1"/>
    <col min="12294" max="12463" width="9.140625" style="16"/>
    <col min="12464" max="12464" width="10" style="16" customWidth="1"/>
    <col min="12465" max="12465" width="36.5703125" style="16" customWidth="1"/>
    <col min="12466" max="12466" width="36.140625" style="16" customWidth="1"/>
    <col min="12467" max="12547" width="9" style="16" customWidth="1"/>
    <col min="12548" max="12549" width="9.28515625" style="16" customWidth="1"/>
    <col min="12550" max="12719" width="9.140625" style="16"/>
    <col min="12720" max="12720" width="10" style="16" customWidth="1"/>
    <col min="12721" max="12721" width="36.5703125" style="16" customWidth="1"/>
    <col min="12722" max="12722" width="36.140625" style="16" customWidth="1"/>
    <col min="12723" max="12803" width="9" style="16" customWidth="1"/>
    <col min="12804" max="12805" width="9.28515625" style="16" customWidth="1"/>
    <col min="12806" max="12975" width="9.140625" style="16"/>
    <col min="12976" max="12976" width="10" style="16" customWidth="1"/>
    <col min="12977" max="12977" width="36.5703125" style="16" customWidth="1"/>
    <col min="12978" max="12978" width="36.140625" style="16" customWidth="1"/>
    <col min="12979" max="13059" width="9" style="16" customWidth="1"/>
    <col min="13060" max="13061" width="9.28515625" style="16" customWidth="1"/>
    <col min="13062" max="13231" width="9.140625" style="16"/>
    <col min="13232" max="13232" width="10" style="16" customWidth="1"/>
    <col min="13233" max="13233" width="36.5703125" style="16" customWidth="1"/>
    <col min="13234" max="13234" width="36.140625" style="16" customWidth="1"/>
    <col min="13235" max="13315" width="9" style="16" customWidth="1"/>
    <col min="13316" max="13317" width="9.28515625" style="16" customWidth="1"/>
    <col min="13318" max="13487" width="9.140625" style="16"/>
    <col min="13488" max="13488" width="10" style="16" customWidth="1"/>
    <col min="13489" max="13489" width="36.5703125" style="16" customWidth="1"/>
    <col min="13490" max="13490" width="36.140625" style="16" customWidth="1"/>
    <col min="13491" max="13571" width="9" style="16" customWidth="1"/>
    <col min="13572" max="13573" width="9.28515625" style="16" customWidth="1"/>
    <col min="13574" max="13743" width="9.140625" style="16"/>
    <col min="13744" max="13744" width="10" style="16" customWidth="1"/>
    <col min="13745" max="13745" width="36.5703125" style="16" customWidth="1"/>
    <col min="13746" max="13746" width="36.140625" style="16" customWidth="1"/>
    <col min="13747" max="13827" width="9" style="16" customWidth="1"/>
    <col min="13828" max="13829" width="9.28515625" style="16" customWidth="1"/>
    <col min="13830" max="13999" width="9.140625" style="16"/>
    <col min="14000" max="14000" width="10" style="16" customWidth="1"/>
    <col min="14001" max="14001" width="36.5703125" style="16" customWidth="1"/>
    <col min="14002" max="14002" width="36.140625" style="16" customWidth="1"/>
    <col min="14003" max="14083" width="9" style="16" customWidth="1"/>
    <col min="14084" max="14085" width="9.28515625" style="16" customWidth="1"/>
    <col min="14086" max="14255" width="9.140625" style="16"/>
    <col min="14256" max="14256" width="10" style="16" customWidth="1"/>
    <col min="14257" max="14257" width="36.5703125" style="16" customWidth="1"/>
    <col min="14258" max="14258" width="36.140625" style="16" customWidth="1"/>
    <col min="14259" max="14339" width="9" style="16" customWidth="1"/>
    <col min="14340" max="14341" width="9.28515625" style="16" customWidth="1"/>
    <col min="14342" max="14511" width="9.140625" style="16"/>
    <col min="14512" max="14512" width="10" style="16" customWidth="1"/>
    <col min="14513" max="14513" width="36.5703125" style="16" customWidth="1"/>
    <col min="14514" max="14514" width="36.140625" style="16" customWidth="1"/>
    <col min="14515" max="14595" width="9" style="16" customWidth="1"/>
    <col min="14596" max="14597" width="9.28515625" style="16" customWidth="1"/>
    <col min="14598" max="14767" width="9.140625" style="16"/>
    <col min="14768" max="14768" width="10" style="16" customWidth="1"/>
    <col min="14769" max="14769" width="36.5703125" style="16" customWidth="1"/>
    <col min="14770" max="14770" width="36.140625" style="16" customWidth="1"/>
    <col min="14771" max="14851" width="9" style="16" customWidth="1"/>
    <col min="14852" max="14853" width="9.28515625" style="16" customWidth="1"/>
    <col min="14854" max="15023" width="9.140625" style="16"/>
    <col min="15024" max="15024" width="10" style="16" customWidth="1"/>
    <col min="15025" max="15025" width="36.5703125" style="16" customWidth="1"/>
    <col min="15026" max="15026" width="36.140625" style="16" customWidth="1"/>
    <col min="15027" max="15107" width="9" style="16" customWidth="1"/>
    <col min="15108" max="15109" width="9.28515625" style="16" customWidth="1"/>
    <col min="15110" max="15279" width="9.140625" style="16"/>
    <col min="15280" max="15280" width="10" style="16" customWidth="1"/>
    <col min="15281" max="15281" width="36.5703125" style="16" customWidth="1"/>
    <col min="15282" max="15282" width="36.140625" style="16" customWidth="1"/>
    <col min="15283" max="15363" width="9" style="16" customWidth="1"/>
    <col min="15364" max="15365" width="9.28515625" style="16" customWidth="1"/>
    <col min="15366" max="15535" width="9.140625" style="16"/>
    <col min="15536" max="15536" width="10" style="16" customWidth="1"/>
    <col min="15537" max="15537" width="36.5703125" style="16" customWidth="1"/>
    <col min="15538" max="15538" width="36.140625" style="16" customWidth="1"/>
    <col min="15539" max="15619" width="9" style="16" customWidth="1"/>
    <col min="15620" max="15621" width="9.28515625" style="16" customWidth="1"/>
    <col min="15622" max="15791" width="9.140625" style="16"/>
    <col min="15792" max="15792" width="10" style="16" customWidth="1"/>
    <col min="15793" max="15793" width="36.5703125" style="16" customWidth="1"/>
    <col min="15794" max="15794" width="36.140625" style="16" customWidth="1"/>
    <col min="15795" max="15875" width="9" style="16" customWidth="1"/>
    <col min="15876" max="15877" width="9.28515625" style="16" customWidth="1"/>
    <col min="15878" max="16047" width="9.140625" style="16"/>
    <col min="16048" max="16048" width="10" style="16" customWidth="1"/>
    <col min="16049" max="16049" width="36.5703125" style="16" customWidth="1"/>
    <col min="16050" max="16050" width="36.140625" style="16" customWidth="1"/>
    <col min="16051" max="16131" width="9" style="16" customWidth="1"/>
    <col min="16132" max="16133" width="9.28515625" style="16" customWidth="1"/>
    <col min="16134" max="16384" width="9.140625" style="16"/>
  </cols>
  <sheetData>
    <row r="1" spans="1:16" ht="14.45" customHeight="1">
      <c r="C1" s="87"/>
      <c r="D1"/>
      <c r="E1"/>
      <c r="F1" s="138" t="s">
        <v>754</v>
      </c>
      <c r="G1" s="139"/>
      <c r="H1" s="140"/>
      <c r="I1" s="132"/>
      <c r="J1" s="141" t="s">
        <v>755</v>
      </c>
      <c r="K1" s="142" t="s">
        <v>298</v>
      </c>
      <c r="L1" s="142"/>
      <c r="M1" s="142"/>
      <c r="N1" s="142"/>
      <c r="O1" s="142"/>
    </row>
    <row r="2" spans="1:16" s="14" customFormat="1" ht="95.25" customHeight="1">
      <c r="A2" s="3" t="s">
        <v>84</v>
      </c>
      <c r="B2" s="3" t="s">
        <v>164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 s="14" customFormat="1">
      <c r="A3" s="39"/>
      <c r="B3" s="3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29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59" t="s">
        <v>317</v>
      </c>
      <c r="B4" s="60" t="s">
        <v>318</v>
      </c>
      <c r="C4" s="15"/>
      <c r="D4" s="27"/>
      <c r="E4" s="100"/>
      <c r="F4" s="15"/>
      <c r="G4" s="15"/>
      <c r="H4" s="55"/>
      <c r="I4" s="126"/>
      <c r="J4" s="134">
        <f>D4+E4-F4-G4-H4-I4</f>
        <v>0</v>
      </c>
      <c r="K4" s="55"/>
      <c r="L4" s="55"/>
      <c r="M4" s="55"/>
      <c r="N4" s="55"/>
      <c r="O4" s="55"/>
      <c r="P4" s="55"/>
    </row>
    <row r="5" spans="1:16" ht="54" customHeight="1">
      <c r="A5" s="59" t="s">
        <v>317</v>
      </c>
      <c r="B5" s="60" t="s">
        <v>319</v>
      </c>
      <c r="C5" s="15"/>
      <c r="D5" s="27"/>
      <c r="E5" s="100"/>
      <c r="F5" s="15"/>
      <c r="G5" s="15"/>
      <c r="H5" s="55"/>
      <c r="I5" s="126"/>
      <c r="J5" s="134">
        <f t="shared" ref="J5:J68" si="0">D5+E5-F5-G5-H5-I5</f>
        <v>0</v>
      </c>
      <c r="K5" s="55"/>
      <c r="L5" s="55"/>
      <c r="M5" s="55"/>
      <c r="N5" s="55"/>
      <c r="O5" s="55"/>
      <c r="P5" s="55"/>
    </row>
    <row r="6" spans="1:16" ht="54" customHeight="1">
      <c r="A6" s="59" t="s">
        <v>317</v>
      </c>
      <c r="B6" s="60" t="s">
        <v>320</v>
      </c>
      <c r="C6" s="15"/>
      <c r="D6" s="27"/>
      <c r="E6" s="100"/>
      <c r="F6" s="15"/>
      <c r="G6" s="15"/>
      <c r="H6" s="55"/>
      <c r="I6" s="126"/>
      <c r="J6" s="134">
        <f t="shared" si="0"/>
        <v>0</v>
      </c>
      <c r="K6" s="55"/>
      <c r="L6" s="55"/>
      <c r="M6" s="55"/>
      <c r="N6" s="55"/>
      <c r="O6" s="55"/>
      <c r="P6" s="55"/>
    </row>
    <row r="7" spans="1:16" ht="54" customHeight="1">
      <c r="A7" s="59" t="s">
        <v>317</v>
      </c>
      <c r="B7" s="61" t="s">
        <v>321</v>
      </c>
      <c r="C7" s="15"/>
      <c r="D7" s="27"/>
      <c r="E7" s="100"/>
      <c r="F7" s="15"/>
      <c r="G7" s="15"/>
      <c r="H7" s="55"/>
      <c r="I7" s="126"/>
      <c r="J7" s="134">
        <f t="shared" si="0"/>
        <v>0</v>
      </c>
      <c r="K7" s="55"/>
      <c r="L7" s="55"/>
      <c r="M7" s="55"/>
      <c r="N7" s="55"/>
      <c r="O7" s="55"/>
      <c r="P7" s="55"/>
    </row>
    <row r="8" spans="1:16" ht="54" customHeight="1">
      <c r="A8" s="59" t="s">
        <v>317</v>
      </c>
      <c r="B8" s="60" t="s">
        <v>322</v>
      </c>
      <c r="C8" s="15"/>
      <c r="D8" s="27"/>
      <c r="E8" s="100"/>
      <c r="F8" s="15"/>
      <c r="G8" s="15"/>
      <c r="H8" s="55"/>
      <c r="I8" s="126"/>
      <c r="J8" s="134">
        <f t="shared" si="0"/>
        <v>0</v>
      </c>
      <c r="K8" s="55"/>
      <c r="L8" s="55"/>
      <c r="M8" s="55"/>
      <c r="N8" s="55"/>
      <c r="O8" s="55"/>
      <c r="P8" s="55"/>
    </row>
    <row r="9" spans="1:16" ht="54" customHeight="1">
      <c r="A9" s="59" t="s">
        <v>317</v>
      </c>
      <c r="B9" s="61" t="s">
        <v>323</v>
      </c>
      <c r="C9" s="15"/>
      <c r="D9" s="27"/>
      <c r="E9" s="100"/>
      <c r="F9" s="15"/>
      <c r="G9" s="15"/>
      <c r="H9" s="55"/>
      <c r="I9" s="126"/>
      <c r="J9" s="134">
        <f t="shared" si="0"/>
        <v>0</v>
      </c>
      <c r="K9" s="55"/>
      <c r="L9" s="55"/>
      <c r="M9" s="55"/>
      <c r="N9" s="55"/>
      <c r="O9" s="55"/>
      <c r="P9" s="55"/>
    </row>
    <row r="10" spans="1:16" ht="54" customHeight="1">
      <c r="A10" s="59" t="s">
        <v>317</v>
      </c>
      <c r="B10" s="61" t="s">
        <v>324</v>
      </c>
      <c r="C10" s="15"/>
      <c r="D10" s="27"/>
      <c r="E10" s="100"/>
      <c r="F10" s="15"/>
      <c r="G10" s="15"/>
      <c r="H10" s="55"/>
      <c r="I10" s="126"/>
      <c r="J10" s="134">
        <f t="shared" si="0"/>
        <v>0</v>
      </c>
      <c r="K10" s="55"/>
      <c r="L10" s="55"/>
      <c r="M10" s="55"/>
      <c r="N10" s="55"/>
      <c r="O10" s="55"/>
      <c r="P10" s="55"/>
    </row>
    <row r="11" spans="1:16" ht="54" customHeight="1">
      <c r="A11" s="59" t="s">
        <v>317</v>
      </c>
      <c r="B11" s="60" t="s">
        <v>325</v>
      </c>
      <c r="C11" s="15"/>
      <c r="D11" s="27"/>
      <c r="E11" s="100"/>
      <c r="F11" s="15"/>
      <c r="G11" s="15"/>
      <c r="H11" s="55"/>
      <c r="I11" s="126"/>
      <c r="J11" s="134">
        <f t="shared" si="0"/>
        <v>0</v>
      </c>
      <c r="K11" s="55"/>
      <c r="L11" s="55"/>
      <c r="M11" s="55"/>
      <c r="N11" s="55"/>
      <c r="O11" s="55"/>
      <c r="P11" s="55"/>
    </row>
    <row r="12" spans="1:16" ht="54" customHeight="1">
      <c r="A12" s="59" t="s">
        <v>317</v>
      </c>
      <c r="B12" s="62" t="s">
        <v>326</v>
      </c>
      <c r="C12" s="15"/>
      <c r="D12" s="27"/>
      <c r="E12" s="100"/>
      <c r="F12" s="15"/>
      <c r="G12" s="15"/>
      <c r="H12" s="55"/>
      <c r="I12" s="126"/>
      <c r="J12" s="134">
        <f t="shared" si="0"/>
        <v>0</v>
      </c>
      <c r="K12" s="55"/>
      <c r="L12" s="55"/>
      <c r="M12" s="55"/>
      <c r="N12" s="55"/>
      <c r="O12" s="55"/>
      <c r="P12" s="55"/>
    </row>
    <row r="13" spans="1:16" ht="54" customHeight="1">
      <c r="A13" s="59" t="s">
        <v>317</v>
      </c>
      <c r="B13" s="62" t="s">
        <v>327</v>
      </c>
      <c r="C13" s="15"/>
      <c r="D13" s="27"/>
      <c r="E13" s="100"/>
      <c r="F13" s="15"/>
      <c r="G13" s="15"/>
      <c r="H13" s="55"/>
      <c r="I13" s="126"/>
      <c r="J13" s="134">
        <f t="shared" si="0"/>
        <v>0</v>
      </c>
      <c r="K13" s="55"/>
      <c r="L13" s="55"/>
      <c r="M13" s="55"/>
      <c r="N13" s="55"/>
      <c r="O13" s="55"/>
      <c r="P13" s="55"/>
    </row>
    <row r="14" spans="1:16" ht="54" customHeight="1">
      <c r="A14" s="59" t="s">
        <v>317</v>
      </c>
      <c r="B14" s="62" t="s">
        <v>328</v>
      </c>
      <c r="C14" s="15"/>
      <c r="D14" s="27"/>
      <c r="E14" s="100"/>
      <c r="F14" s="15"/>
      <c r="G14" s="15"/>
      <c r="H14" s="55"/>
      <c r="I14" s="126"/>
      <c r="J14" s="134">
        <f t="shared" si="0"/>
        <v>0</v>
      </c>
      <c r="K14" s="55"/>
      <c r="L14" s="55"/>
      <c r="M14" s="55"/>
      <c r="N14" s="55"/>
      <c r="O14" s="55"/>
      <c r="P14" s="55"/>
    </row>
    <row r="15" spans="1:16" ht="54" customHeight="1">
      <c r="A15" s="59" t="s">
        <v>317</v>
      </c>
      <c r="B15" s="62" t="s">
        <v>329</v>
      </c>
      <c r="C15" s="15"/>
      <c r="D15" s="27"/>
      <c r="E15" s="100"/>
      <c r="F15" s="15"/>
      <c r="G15" s="15"/>
      <c r="H15" s="55"/>
      <c r="I15" s="126"/>
      <c r="J15" s="134">
        <f t="shared" si="0"/>
        <v>0</v>
      </c>
      <c r="K15" s="55"/>
      <c r="L15" s="55"/>
      <c r="M15" s="55"/>
      <c r="N15" s="55"/>
      <c r="O15" s="55"/>
      <c r="P15" s="55"/>
    </row>
    <row r="16" spans="1:16" ht="54" customHeight="1">
      <c r="A16" s="59" t="s">
        <v>317</v>
      </c>
      <c r="B16" s="62" t="s">
        <v>330</v>
      </c>
      <c r="C16" s="15"/>
      <c r="D16" s="27"/>
      <c r="E16" s="100"/>
      <c r="F16" s="15"/>
      <c r="G16" s="15"/>
      <c r="H16" s="55"/>
      <c r="I16" s="126"/>
      <c r="J16" s="134">
        <f t="shared" si="0"/>
        <v>0</v>
      </c>
      <c r="K16" s="55"/>
      <c r="L16" s="55"/>
      <c r="M16" s="55"/>
      <c r="N16" s="55"/>
      <c r="O16" s="55"/>
      <c r="P16" s="55"/>
    </row>
    <row r="17" spans="1:16" ht="65.25" customHeight="1">
      <c r="A17" s="59" t="s">
        <v>317</v>
      </c>
      <c r="B17" s="62" t="s">
        <v>331</v>
      </c>
      <c r="C17" s="15">
        <v>200000</v>
      </c>
      <c r="D17" s="27">
        <v>154160</v>
      </c>
      <c r="E17" s="100"/>
      <c r="F17" s="15"/>
      <c r="G17" s="15"/>
      <c r="H17" s="55"/>
      <c r="I17" s="126">
        <v>54261</v>
      </c>
      <c r="J17" s="134">
        <f t="shared" si="0"/>
        <v>99899</v>
      </c>
      <c r="K17" s="55"/>
      <c r="L17" s="55"/>
      <c r="M17" s="55"/>
      <c r="N17" s="55"/>
      <c r="O17" s="55"/>
      <c r="P17" s="55"/>
    </row>
    <row r="18" spans="1:16" ht="54" customHeight="1">
      <c r="A18" s="59" t="s">
        <v>317</v>
      </c>
      <c r="B18" s="62" t="s">
        <v>332</v>
      </c>
      <c r="C18" s="15">
        <v>200000</v>
      </c>
      <c r="D18" s="27">
        <v>200000</v>
      </c>
      <c r="E18" s="100"/>
      <c r="F18" s="15"/>
      <c r="G18" s="15"/>
      <c r="H18" s="55"/>
      <c r="I18" s="126">
        <v>40000</v>
      </c>
      <c r="J18" s="134">
        <f t="shared" si="0"/>
        <v>160000</v>
      </c>
      <c r="K18" s="55"/>
      <c r="L18" s="55"/>
      <c r="M18" s="55"/>
      <c r="N18" s="55"/>
      <c r="O18" s="55"/>
      <c r="P18" s="55"/>
    </row>
    <row r="19" spans="1:16" ht="54" customHeight="1">
      <c r="A19" s="59" t="s">
        <v>317</v>
      </c>
      <c r="B19" s="62" t="s">
        <v>333</v>
      </c>
      <c r="C19" s="15"/>
      <c r="D19" s="27"/>
      <c r="E19" s="100"/>
      <c r="F19" s="15"/>
      <c r="G19" s="15"/>
      <c r="H19" s="55"/>
      <c r="I19" s="126"/>
      <c r="J19" s="134">
        <f t="shared" si="0"/>
        <v>0</v>
      </c>
      <c r="K19" s="55"/>
      <c r="L19" s="55"/>
      <c r="M19" s="55"/>
      <c r="N19" s="55"/>
      <c r="O19" s="55"/>
      <c r="P19" s="55"/>
    </row>
    <row r="20" spans="1:16" ht="80.25" customHeight="1">
      <c r="A20" s="59" t="s">
        <v>317</v>
      </c>
      <c r="B20" s="62" t="s">
        <v>334</v>
      </c>
      <c r="C20" s="15"/>
      <c r="D20" s="27"/>
      <c r="E20" s="100"/>
      <c r="F20" s="15"/>
      <c r="G20" s="15"/>
      <c r="H20" s="55"/>
      <c r="I20" s="126"/>
      <c r="J20" s="134">
        <f t="shared" si="0"/>
        <v>0</v>
      </c>
      <c r="K20" s="55"/>
      <c r="L20" s="55"/>
      <c r="M20" s="55"/>
      <c r="N20" s="55"/>
      <c r="O20" s="55"/>
      <c r="P20" s="55"/>
    </row>
    <row r="21" spans="1:16" ht="54" customHeight="1">
      <c r="A21" s="59" t="s">
        <v>317</v>
      </c>
      <c r="B21" s="62" t="s">
        <v>335</v>
      </c>
      <c r="C21" s="15"/>
      <c r="D21" s="27"/>
      <c r="E21" s="100"/>
      <c r="F21" s="15"/>
      <c r="G21" s="15"/>
      <c r="H21" s="55"/>
      <c r="I21" s="126"/>
      <c r="J21" s="134">
        <f t="shared" si="0"/>
        <v>0</v>
      </c>
      <c r="K21" s="55"/>
      <c r="L21" s="55"/>
      <c r="M21" s="55"/>
      <c r="N21" s="55"/>
      <c r="O21" s="55"/>
      <c r="P21" s="55"/>
    </row>
    <row r="22" spans="1:16" ht="66" customHeight="1">
      <c r="A22" s="59" t="s">
        <v>336</v>
      </c>
      <c r="B22" s="63" t="s">
        <v>337</v>
      </c>
      <c r="C22" s="15"/>
      <c r="D22" s="27"/>
      <c r="E22" s="100"/>
      <c r="F22" s="15"/>
      <c r="G22" s="15"/>
      <c r="H22" s="55"/>
      <c r="I22" s="126"/>
      <c r="J22" s="134">
        <f t="shared" si="0"/>
        <v>0</v>
      </c>
      <c r="K22" s="55"/>
      <c r="L22" s="55"/>
      <c r="M22" s="55"/>
      <c r="N22" s="55"/>
      <c r="O22" s="55"/>
      <c r="P22" s="55"/>
    </row>
    <row r="23" spans="1:16" ht="54" customHeight="1">
      <c r="A23" s="59" t="s">
        <v>336</v>
      </c>
      <c r="B23" s="62" t="s">
        <v>338</v>
      </c>
      <c r="C23" s="15"/>
      <c r="D23" s="27"/>
      <c r="E23" s="100"/>
      <c r="F23" s="15"/>
      <c r="G23" s="15"/>
      <c r="H23" s="55"/>
      <c r="I23" s="126"/>
      <c r="J23" s="134">
        <f t="shared" si="0"/>
        <v>0</v>
      </c>
      <c r="K23" s="55"/>
      <c r="L23" s="55"/>
      <c r="M23" s="55"/>
      <c r="N23" s="55"/>
      <c r="O23" s="55"/>
      <c r="P23" s="55"/>
    </row>
    <row r="24" spans="1:16" ht="54" customHeight="1">
      <c r="A24" s="59" t="s">
        <v>336</v>
      </c>
      <c r="B24" s="62" t="s">
        <v>339</v>
      </c>
      <c r="C24" s="15"/>
      <c r="D24" s="27"/>
      <c r="E24" s="100"/>
      <c r="F24" s="15"/>
      <c r="G24" s="15"/>
      <c r="H24" s="55"/>
      <c r="I24" s="126"/>
      <c r="J24" s="134">
        <f t="shared" si="0"/>
        <v>0</v>
      </c>
      <c r="K24" s="55"/>
      <c r="L24" s="55"/>
      <c r="M24" s="55"/>
      <c r="N24" s="55"/>
      <c r="O24" s="55"/>
      <c r="P24" s="55"/>
    </row>
    <row r="25" spans="1:16" ht="54" customHeight="1">
      <c r="A25" s="59" t="s">
        <v>336</v>
      </c>
      <c r="B25" s="62" t="s">
        <v>340</v>
      </c>
      <c r="C25" s="15"/>
      <c r="D25" s="27"/>
      <c r="E25" s="100"/>
      <c r="F25" s="15"/>
      <c r="G25" s="15"/>
      <c r="H25" s="55"/>
      <c r="I25" s="126"/>
      <c r="J25" s="134">
        <f t="shared" si="0"/>
        <v>0</v>
      </c>
      <c r="K25" s="55"/>
      <c r="L25" s="55"/>
      <c r="M25" s="55"/>
      <c r="N25" s="55"/>
      <c r="O25" s="55"/>
      <c r="P25" s="55"/>
    </row>
    <row r="26" spans="1:16" ht="54" customHeight="1">
      <c r="A26" s="59" t="s">
        <v>336</v>
      </c>
      <c r="B26" s="62" t="s">
        <v>341</v>
      </c>
      <c r="C26" s="15"/>
      <c r="D26" s="27"/>
      <c r="E26" s="100"/>
      <c r="F26" s="15"/>
      <c r="G26" s="15"/>
      <c r="H26" s="55"/>
      <c r="I26" s="126"/>
      <c r="J26" s="134">
        <f t="shared" si="0"/>
        <v>0</v>
      </c>
      <c r="K26" s="55"/>
      <c r="L26" s="55"/>
      <c r="M26" s="55"/>
      <c r="N26" s="55"/>
      <c r="O26" s="55"/>
      <c r="P26" s="55"/>
    </row>
    <row r="27" spans="1:16" ht="54" customHeight="1">
      <c r="A27" s="59" t="s">
        <v>336</v>
      </c>
      <c r="B27" s="63" t="s">
        <v>342</v>
      </c>
      <c r="C27" s="15"/>
      <c r="D27" s="27"/>
      <c r="E27" s="100"/>
      <c r="F27" s="15"/>
      <c r="G27" s="15"/>
      <c r="H27" s="55"/>
      <c r="I27" s="126"/>
      <c r="J27" s="134">
        <f t="shared" si="0"/>
        <v>0</v>
      </c>
      <c r="K27" s="55"/>
      <c r="L27" s="55"/>
      <c r="M27" s="55"/>
      <c r="N27" s="55"/>
      <c r="O27" s="55"/>
      <c r="P27" s="55"/>
    </row>
    <row r="28" spans="1:16" ht="54" customHeight="1">
      <c r="A28" s="59" t="s">
        <v>336</v>
      </c>
      <c r="B28" s="62" t="s">
        <v>343</v>
      </c>
      <c r="C28" s="15"/>
      <c r="D28" s="27"/>
      <c r="E28" s="100"/>
      <c r="F28" s="15"/>
      <c r="G28" s="15"/>
      <c r="H28" s="55"/>
      <c r="I28" s="126"/>
      <c r="J28" s="134">
        <f t="shared" si="0"/>
        <v>0</v>
      </c>
      <c r="K28" s="55"/>
      <c r="L28" s="55"/>
      <c r="M28" s="55"/>
      <c r="N28" s="55"/>
      <c r="O28" s="55"/>
      <c r="P28" s="55"/>
    </row>
    <row r="29" spans="1:16" ht="54" customHeight="1">
      <c r="A29" s="59" t="s">
        <v>336</v>
      </c>
      <c r="B29" s="62" t="s">
        <v>344</v>
      </c>
      <c r="C29" s="15"/>
      <c r="D29" s="27"/>
      <c r="E29" s="100"/>
      <c r="F29" s="15"/>
      <c r="G29" s="15"/>
      <c r="H29" s="55"/>
      <c r="I29" s="126"/>
      <c r="J29" s="134">
        <f t="shared" si="0"/>
        <v>0</v>
      </c>
      <c r="K29" s="55"/>
      <c r="L29" s="55"/>
      <c r="M29" s="55"/>
      <c r="N29" s="55"/>
      <c r="O29" s="55"/>
      <c r="P29" s="55"/>
    </row>
    <row r="30" spans="1:16" ht="54" customHeight="1">
      <c r="A30" s="64" t="s">
        <v>336</v>
      </c>
      <c r="B30" s="60" t="s">
        <v>345</v>
      </c>
      <c r="C30" s="15"/>
      <c r="D30" s="27"/>
      <c r="E30" s="100"/>
      <c r="F30" s="15"/>
      <c r="G30" s="15"/>
      <c r="H30" s="55"/>
      <c r="I30" s="126"/>
      <c r="J30" s="134">
        <f t="shared" si="0"/>
        <v>0</v>
      </c>
      <c r="K30" s="55"/>
      <c r="L30" s="55"/>
      <c r="M30" s="55"/>
      <c r="N30" s="55"/>
      <c r="O30" s="55"/>
      <c r="P30" s="55"/>
    </row>
    <row r="31" spans="1:16" s="17" customFormat="1" ht="54" customHeight="1">
      <c r="A31" s="59" t="s">
        <v>336</v>
      </c>
      <c r="B31" s="65" t="s">
        <v>346</v>
      </c>
      <c r="C31" s="15"/>
      <c r="D31" s="27"/>
      <c r="E31" s="100"/>
      <c r="F31" s="15"/>
      <c r="G31" s="15"/>
      <c r="H31" s="56"/>
      <c r="I31" s="125"/>
      <c r="J31" s="134">
        <f t="shared" si="0"/>
        <v>0</v>
      </c>
      <c r="K31" s="56"/>
      <c r="L31" s="56"/>
      <c r="M31" s="56"/>
      <c r="N31" s="56"/>
      <c r="O31" s="56"/>
      <c r="P31" s="56"/>
    </row>
    <row r="32" spans="1:16" ht="54" customHeight="1">
      <c r="A32" s="59" t="s">
        <v>336</v>
      </c>
      <c r="B32" s="60" t="s">
        <v>347</v>
      </c>
      <c r="C32" s="15"/>
      <c r="D32" s="27"/>
      <c r="E32" s="100"/>
      <c r="F32" s="15"/>
      <c r="G32" s="15"/>
      <c r="H32" s="55"/>
      <c r="I32" s="126"/>
      <c r="J32" s="134">
        <f t="shared" si="0"/>
        <v>0</v>
      </c>
      <c r="K32" s="55"/>
      <c r="L32" s="55"/>
      <c r="M32" s="55"/>
      <c r="N32" s="55"/>
      <c r="O32" s="55"/>
      <c r="P32" s="55"/>
    </row>
    <row r="33" spans="1:16" ht="54" customHeight="1">
      <c r="A33" s="59" t="s">
        <v>336</v>
      </c>
      <c r="B33" s="60" t="s">
        <v>348</v>
      </c>
      <c r="C33" s="15"/>
      <c r="D33" s="27"/>
      <c r="E33" s="100"/>
      <c r="F33" s="15"/>
      <c r="G33" s="15"/>
      <c r="H33" s="55"/>
      <c r="I33" s="126"/>
      <c r="J33" s="134">
        <f t="shared" si="0"/>
        <v>0</v>
      </c>
      <c r="K33" s="55"/>
      <c r="L33" s="55"/>
      <c r="M33" s="55"/>
      <c r="N33" s="55"/>
      <c r="O33" s="55"/>
      <c r="P33" s="55"/>
    </row>
    <row r="34" spans="1:16" ht="54" customHeight="1">
      <c r="A34" s="59" t="s">
        <v>336</v>
      </c>
      <c r="B34" s="60" t="s">
        <v>349</v>
      </c>
      <c r="C34" s="15"/>
      <c r="D34" s="27"/>
      <c r="E34" s="100"/>
      <c r="F34" s="15"/>
      <c r="G34" s="15"/>
      <c r="H34" s="55"/>
      <c r="I34" s="126"/>
      <c r="J34" s="134">
        <f t="shared" si="0"/>
        <v>0</v>
      </c>
      <c r="K34" s="55"/>
      <c r="L34" s="55"/>
      <c r="M34" s="55"/>
      <c r="N34" s="55"/>
      <c r="O34" s="55"/>
      <c r="P34" s="55"/>
    </row>
    <row r="35" spans="1:16" ht="54" customHeight="1">
      <c r="A35" s="59" t="s">
        <v>336</v>
      </c>
      <c r="B35" s="60" t="s">
        <v>350</v>
      </c>
      <c r="C35" s="15"/>
      <c r="D35" s="27"/>
      <c r="E35" s="100"/>
      <c r="F35" s="15"/>
      <c r="G35" s="15"/>
      <c r="H35" s="55"/>
      <c r="I35" s="126"/>
      <c r="J35" s="134">
        <f t="shared" si="0"/>
        <v>0</v>
      </c>
      <c r="K35" s="55"/>
      <c r="L35" s="55"/>
      <c r="M35" s="55"/>
      <c r="N35" s="55"/>
      <c r="O35" s="55"/>
      <c r="P35" s="55"/>
    </row>
    <row r="36" spans="1:16" ht="54" customHeight="1">
      <c r="A36" s="59" t="s">
        <v>336</v>
      </c>
      <c r="B36" s="61" t="s">
        <v>351</v>
      </c>
      <c r="C36" s="15"/>
      <c r="D36" s="27"/>
      <c r="E36" s="100"/>
      <c r="F36" s="15"/>
      <c r="G36" s="15"/>
      <c r="H36" s="55"/>
      <c r="I36" s="126"/>
      <c r="J36" s="134">
        <f t="shared" si="0"/>
        <v>0</v>
      </c>
      <c r="K36" s="55"/>
      <c r="L36" s="55"/>
      <c r="M36" s="55"/>
      <c r="N36" s="55"/>
      <c r="O36" s="55"/>
      <c r="P36" s="55"/>
    </row>
    <row r="37" spans="1:16" ht="54" customHeight="1">
      <c r="A37" s="59" t="s">
        <v>336</v>
      </c>
      <c r="B37" s="60" t="s">
        <v>352</v>
      </c>
      <c r="C37" s="15"/>
      <c r="D37" s="27"/>
      <c r="E37" s="100"/>
      <c r="F37" s="15"/>
      <c r="G37" s="15"/>
      <c r="H37" s="55"/>
      <c r="I37" s="126"/>
      <c r="J37" s="134">
        <f t="shared" si="0"/>
        <v>0</v>
      </c>
      <c r="K37" s="55"/>
      <c r="L37" s="55"/>
      <c r="M37" s="55"/>
      <c r="N37" s="55"/>
      <c r="O37" s="55"/>
      <c r="P37" s="55"/>
    </row>
    <row r="38" spans="1:16" ht="54" customHeight="1">
      <c r="A38" s="59" t="s">
        <v>336</v>
      </c>
      <c r="B38" s="61" t="s">
        <v>353</v>
      </c>
      <c r="C38" s="15"/>
      <c r="D38" s="27"/>
      <c r="E38" s="100"/>
      <c r="F38" s="15"/>
      <c r="G38" s="15"/>
      <c r="H38" s="55"/>
      <c r="I38" s="126"/>
      <c r="J38" s="134">
        <f t="shared" si="0"/>
        <v>0</v>
      </c>
      <c r="K38" s="55"/>
      <c r="L38" s="55"/>
      <c r="M38" s="55"/>
      <c r="N38" s="55"/>
      <c r="O38" s="55"/>
      <c r="P38" s="55"/>
    </row>
    <row r="39" spans="1:16" ht="54" customHeight="1">
      <c r="A39" s="59" t="s">
        <v>336</v>
      </c>
      <c r="B39" s="63" t="s">
        <v>354</v>
      </c>
      <c r="C39" s="15"/>
      <c r="D39" s="27"/>
      <c r="E39" s="100"/>
      <c r="F39" s="15"/>
      <c r="G39" s="15"/>
      <c r="H39" s="55"/>
      <c r="I39" s="126"/>
      <c r="J39" s="134">
        <f t="shared" si="0"/>
        <v>0</v>
      </c>
      <c r="K39" s="55"/>
      <c r="L39" s="55"/>
      <c r="M39" s="55"/>
      <c r="N39" s="55"/>
      <c r="O39" s="55"/>
      <c r="P39" s="55"/>
    </row>
    <row r="40" spans="1:16" ht="54" customHeight="1">
      <c r="A40" s="59" t="s">
        <v>336</v>
      </c>
      <c r="B40" s="63" t="s">
        <v>355</v>
      </c>
      <c r="C40" s="15"/>
      <c r="D40" s="27"/>
      <c r="E40" s="100"/>
      <c r="F40" s="15"/>
      <c r="G40" s="15"/>
      <c r="H40" s="55"/>
      <c r="I40" s="126"/>
      <c r="J40" s="134">
        <f t="shared" si="0"/>
        <v>0</v>
      </c>
      <c r="K40" s="55"/>
      <c r="L40" s="55"/>
      <c r="M40" s="55"/>
      <c r="N40" s="55"/>
      <c r="O40" s="55"/>
      <c r="P40" s="55"/>
    </row>
    <row r="41" spans="1:16" ht="54" customHeight="1">
      <c r="A41" s="59" t="s">
        <v>336</v>
      </c>
      <c r="B41" s="63" t="s">
        <v>356</v>
      </c>
      <c r="C41" s="15"/>
      <c r="D41" s="27"/>
      <c r="E41" s="100"/>
      <c r="F41" s="15"/>
      <c r="G41" s="15"/>
      <c r="H41" s="55"/>
      <c r="I41" s="126"/>
      <c r="J41" s="134">
        <f t="shared" si="0"/>
        <v>0</v>
      </c>
      <c r="K41" s="55"/>
      <c r="L41" s="55"/>
      <c r="M41" s="55"/>
      <c r="N41" s="55"/>
      <c r="O41" s="55"/>
      <c r="P41" s="55"/>
    </row>
    <row r="42" spans="1:16" ht="54" customHeight="1">
      <c r="A42" s="59" t="s">
        <v>336</v>
      </c>
      <c r="B42" s="63" t="s">
        <v>357</v>
      </c>
      <c r="C42" s="15"/>
      <c r="D42" s="27"/>
      <c r="E42" s="100"/>
      <c r="F42" s="15"/>
      <c r="G42" s="15"/>
      <c r="H42" s="55"/>
      <c r="I42" s="126"/>
      <c r="J42" s="134">
        <f t="shared" si="0"/>
        <v>0</v>
      </c>
      <c r="K42" s="55"/>
      <c r="L42" s="55"/>
      <c r="M42" s="55"/>
      <c r="N42" s="55"/>
      <c r="O42" s="55"/>
      <c r="P42" s="55"/>
    </row>
    <row r="43" spans="1:16" ht="54" customHeight="1">
      <c r="A43" s="59" t="s">
        <v>336</v>
      </c>
      <c r="B43" s="63" t="s">
        <v>358</v>
      </c>
      <c r="C43" s="15"/>
      <c r="D43" s="27"/>
      <c r="E43" s="100"/>
      <c r="F43" s="15"/>
      <c r="G43" s="15"/>
      <c r="H43" s="55"/>
      <c r="I43" s="126"/>
      <c r="J43" s="134">
        <f t="shared" si="0"/>
        <v>0</v>
      </c>
      <c r="K43" s="55"/>
      <c r="L43" s="55"/>
      <c r="M43" s="55"/>
      <c r="N43" s="55"/>
      <c r="O43" s="55"/>
      <c r="P43" s="55"/>
    </row>
    <row r="44" spans="1:16" ht="54" customHeight="1">
      <c r="A44" s="59" t="s">
        <v>336</v>
      </c>
      <c r="B44" s="63" t="s">
        <v>359</v>
      </c>
      <c r="C44" s="15"/>
      <c r="D44" s="27"/>
      <c r="E44" s="100"/>
      <c r="F44" s="15"/>
      <c r="G44" s="15"/>
      <c r="H44" s="55"/>
      <c r="I44" s="126"/>
      <c r="J44" s="134">
        <f t="shared" si="0"/>
        <v>0</v>
      </c>
      <c r="K44" s="55"/>
      <c r="L44" s="55"/>
      <c r="M44" s="55"/>
      <c r="N44" s="55"/>
      <c r="O44" s="55"/>
      <c r="P44" s="55"/>
    </row>
    <row r="45" spans="1:16" ht="54" customHeight="1">
      <c r="A45" s="59" t="s">
        <v>336</v>
      </c>
      <c r="B45" s="63" t="s">
        <v>360</v>
      </c>
      <c r="C45" s="15"/>
      <c r="D45" s="27"/>
      <c r="E45" s="100"/>
      <c r="F45" s="15"/>
      <c r="G45" s="15"/>
      <c r="H45" s="55"/>
      <c r="I45" s="126"/>
      <c r="J45" s="134">
        <f t="shared" si="0"/>
        <v>0</v>
      </c>
      <c r="K45" s="55"/>
      <c r="L45" s="55"/>
      <c r="M45" s="55"/>
      <c r="N45" s="55"/>
      <c r="O45" s="55"/>
      <c r="P45" s="55"/>
    </row>
    <row r="46" spans="1:16" ht="54" customHeight="1">
      <c r="A46" s="59" t="s">
        <v>336</v>
      </c>
      <c r="B46" s="63" t="s">
        <v>361</v>
      </c>
      <c r="C46" s="15"/>
      <c r="D46" s="27"/>
      <c r="E46" s="100"/>
      <c r="F46" s="15"/>
      <c r="G46" s="15"/>
      <c r="H46" s="55"/>
      <c r="I46" s="126"/>
      <c r="J46" s="134">
        <f t="shared" si="0"/>
        <v>0</v>
      </c>
      <c r="K46" s="55"/>
      <c r="L46" s="55"/>
      <c r="M46" s="55"/>
      <c r="N46" s="55"/>
      <c r="O46" s="55"/>
      <c r="P46" s="55"/>
    </row>
    <row r="47" spans="1:16" ht="54" customHeight="1">
      <c r="A47" s="59" t="s">
        <v>336</v>
      </c>
      <c r="B47" s="63" t="s">
        <v>362</v>
      </c>
      <c r="C47" s="15"/>
      <c r="D47" s="27"/>
      <c r="E47" s="100"/>
      <c r="F47" s="15"/>
      <c r="G47" s="15"/>
      <c r="H47" s="55"/>
      <c r="I47" s="126"/>
      <c r="J47" s="134">
        <f t="shared" si="0"/>
        <v>0</v>
      </c>
      <c r="K47" s="55"/>
      <c r="L47" s="55"/>
      <c r="M47" s="55"/>
      <c r="N47" s="55"/>
      <c r="O47" s="55"/>
      <c r="P47" s="55"/>
    </row>
    <row r="48" spans="1:16" ht="54" customHeight="1">
      <c r="A48" s="59" t="s">
        <v>336</v>
      </c>
      <c r="B48" s="63" t="s">
        <v>363</v>
      </c>
      <c r="C48" s="15"/>
      <c r="D48" s="27"/>
      <c r="E48" s="100"/>
      <c r="F48" s="15"/>
      <c r="G48" s="15"/>
      <c r="H48" s="55"/>
      <c r="I48" s="126"/>
      <c r="J48" s="134">
        <f t="shared" si="0"/>
        <v>0</v>
      </c>
      <c r="K48" s="55"/>
      <c r="L48" s="55"/>
      <c r="M48" s="55"/>
      <c r="N48" s="55"/>
      <c r="O48" s="55"/>
      <c r="P48" s="55"/>
    </row>
    <row r="49" spans="1:16" ht="54" customHeight="1">
      <c r="A49" s="59" t="s">
        <v>336</v>
      </c>
      <c r="B49" s="63" t="s">
        <v>364</v>
      </c>
      <c r="C49" s="15"/>
      <c r="D49" s="27"/>
      <c r="E49" s="100"/>
      <c r="F49" s="15"/>
      <c r="G49" s="15"/>
      <c r="H49" s="55"/>
      <c r="I49" s="126"/>
      <c r="J49" s="134">
        <f t="shared" si="0"/>
        <v>0</v>
      </c>
      <c r="K49" s="55"/>
      <c r="L49" s="55"/>
      <c r="M49" s="55"/>
      <c r="N49" s="55"/>
      <c r="O49" s="55"/>
      <c r="P49" s="55"/>
    </row>
    <row r="50" spans="1:16" ht="54" customHeight="1">
      <c r="A50" s="59" t="s">
        <v>336</v>
      </c>
      <c r="B50" s="63" t="s">
        <v>365</v>
      </c>
      <c r="C50" s="15"/>
      <c r="D50" s="27"/>
      <c r="E50" s="100"/>
      <c r="F50" s="15"/>
      <c r="G50" s="15"/>
      <c r="H50" s="55"/>
      <c r="I50" s="126"/>
      <c r="J50" s="134">
        <f t="shared" si="0"/>
        <v>0</v>
      </c>
      <c r="K50" s="55"/>
      <c r="L50" s="55"/>
      <c r="M50" s="55"/>
      <c r="N50" s="55"/>
      <c r="O50" s="55"/>
      <c r="P50" s="55"/>
    </row>
    <row r="51" spans="1:16" ht="54" customHeight="1">
      <c r="A51" s="59" t="s">
        <v>336</v>
      </c>
      <c r="B51" s="63" t="s">
        <v>366</v>
      </c>
      <c r="C51" s="15"/>
      <c r="D51" s="27"/>
      <c r="E51" s="100"/>
      <c r="F51" s="15"/>
      <c r="G51" s="15"/>
      <c r="H51" s="55"/>
      <c r="I51" s="126"/>
      <c r="J51" s="134">
        <f t="shared" si="0"/>
        <v>0</v>
      </c>
      <c r="K51" s="55"/>
      <c r="L51" s="55"/>
      <c r="M51" s="55"/>
      <c r="N51" s="55"/>
      <c r="O51" s="55"/>
      <c r="P51" s="55"/>
    </row>
    <row r="52" spans="1:16" ht="54" customHeight="1">
      <c r="A52" s="59" t="s">
        <v>336</v>
      </c>
      <c r="B52" s="63" t="s">
        <v>367</v>
      </c>
      <c r="C52" s="15"/>
      <c r="D52" s="27"/>
      <c r="E52" s="100"/>
      <c r="F52" s="15"/>
      <c r="G52" s="15"/>
      <c r="H52" s="55"/>
      <c r="I52" s="126"/>
      <c r="J52" s="134">
        <f t="shared" si="0"/>
        <v>0</v>
      </c>
      <c r="K52" s="55"/>
      <c r="L52" s="55"/>
      <c r="M52" s="55"/>
      <c r="N52" s="55"/>
      <c r="O52" s="55"/>
      <c r="P52" s="55"/>
    </row>
    <row r="53" spans="1:16" ht="54" customHeight="1">
      <c r="A53" s="59" t="s">
        <v>336</v>
      </c>
      <c r="B53" s="62" t="s">
        <v>368</v>
      </c>
      <c r="C53" s="15"/>
      <c r="D53" s="27"/>
      <c r="E53" s="100"/>
      <c r="F53" s="15"/>
      <c r="G53" s="15"/>
      <c r="H53" s="55"/>
      <c r="I53" s="126"/>
      <c r="J53" s="134">
        <f t="shared" si="0"/>
        <v>0</v>
      </c>
      <c r="K53" s="55"/>
      <c r="L53" s="55"/>
      <c r="M53" s="55"/>
      <c r="N53" s="55"/>
      <c r="O53" s="55"/>
      <c r="P53" s="55"/>
    </row>
    <row r="54" spans="1:16" ht="54" customHeight="1">
      <c r="A54" s="59" t="s">
        <v>336</v>
      </c>
      <c r="B54" s="62" t="s">
        <v>369</v>
      </c>
      <c r="C54" s="15"/>
      <c r="D54" s="27"/>
      <c r="E54" s="100"/>
      <c r="F54" s="15"/>
      <c r="G54" s="15"/>
      <c r="H54" s="55"/>
      <c r="I54" s="126"/>
      <c r="J54" s="134">
        <f t="shared" si="0"/>
        <v>0</v>
      </c>
      <c r="K54" s="55"/>
      <c r="L54" s="55"/>
      <c r="M54" s="55"/>
      <c r="N54" s="55"/>
      <c r="O54" s="55"/>
      <c r="P54" s="55"/>
    </row>
    <row r="55" spans="1:16" ht="54" customHeight="1">
      <c r="A55" s="59" t="s">
        <v>336</v>
      </c>
      <c r="B55" s="62" t="s">
        <v>370</v>
      </c>
      <c r="C55" s="15"/>
      <c r="D55" s="27"/>
      <c r="E55" s="100"/>
      <c r="F55" s="15"/>
      <c r="G55" s="15"/>
      <c r="H55" s="55"/>
      <c r="I55" s="126"/>
      <c r="J55" s="134">
        <f t="shared" si="0"/>
        <v>0</v>
      </c>
      <c r="K55" s="55"/>
      <c r="L55" s="55"/>
      <c r="M55" s="55"/>
      <c r="N55" s="55"/>
      <c r="O55" s="55"/>
      <c r="P55" s="55"/>
    </row>
    <row r="56" spans="1:16" ht="54" customHeight="1">
      <c r="A56" s="59" t="s">
        <v>336</v>
      </c>
      <c r="B56" s="62" t="s">
        <v>371</v>
      </c>
      <c r="C56" s="15"/>
      <c r="D56" s="27"/>
      <c r="E56" s="100"/>
      <c r="F56" s="15"/>
      <c r="G56" s="15"/>
      <c r="H56" s="55"/>
      <c r="I56" s="126"/>
      <c r="J56" s="134">
        <f t="shared" si="0"/>
        <v>0</v>
      </c>
      <c r="K56" s="55"/>
      <c r="L56" s="55"/>
      <c r="M56" s="55"/>
      <c r="N56" s="55"/>
      <c r="O56" s="55"/>
      <c r="P56" s="55"/>
    </row>
    <row r="57" spans="1:16" ht="54" customHeight="1">
      <c r="A57" s="59" t="s">
        <v>336</v>
      </c>
      <c r="B57" s="62" t="s">
        <v>372</v>
      </c>
      <c r="C57" s="15">
        <v>294030</v>
      </c>
      <c r="D57" s="27">
        <v>294030</v>
      </c>
      <c r="E57" s="100"/>
      <c r="F57" s="15"/>
      <c r="G57" s="15"/>
      <c r="H57" s="55"/>
      <c r="I57" s="126">
        <v>33379</v>
      </c>
      <c r="J57" s="134">
        <f t="shared" si="0"/>
        <v>260651</v>
      </c>
      <c r="K57" s="55"/>
      <c r="L57" s="55"/>
      <c r="M57" s="55"/>
      <c r="N57" s="55"/>
      <c r="O57" s="55"/>
      <c r="P57" s="55"/>
    </row>
    <row r="58" spans="1:16" ht="54" customHeight="1">
      <c r="A58" s="59" t="s">
        <v>336</v>
      </c>
      <c r="B58" s="62" t="s">
        <v>373</v>
      </c>
      <c r="C58" s="15"/>
      <c r="D58" s="27"/>
      <c r="E58" s="100"/>
      <c r="F58" s="15"/>
      <c r="G58" s="15"/>
      <c r="H58" s="55"/>
      <c r="I58" s="126"/>
      <c r="J58" s="134">
        <f t="shared" si="0"/>
        <v>0</v>
      </c>
      <c r="K58" s="55"/>
      <c r="L58" s="55"/>
      <c r="M58" s="55"/>
      <c r="N58" s="55"/>
      <c r="O58" s="55"/>
      <c r="P58" s="55"/>
    </row>
    <row r="59" spans="1:16" ht="54" customHeight="1">
      <c r="A59" s="59" t="s">
        <v>336</v>
      </c>
      <c r="B59" s="62" t="s">
        <v>374</v>
      </c>
      <c r="C59" s="15"/>
      <c r="D59" s="27"/>
      <c r="E59" s="100"/>
      <c r="F59" s="15"/>
      <c r="G59" s="15"/>
      <c r="H59" s="55"/>
      <c r="I59" s="126"/>
      <c r="J59" s="134">
        <f t="shared" si="0"/>
        <v>0</v>
      </c>
      <c r="K59" s="55"/>
      <c r="L59" s="55"/>
      <c r="M59" s="55"/>
      <c r="N59" s="55"/>
      <c r="O59" s="55"/>
      <c r="P59" s="55"/>
    </row>
    <row r="60" spans="1:16" ht="54" customHeight="1">
      <c r="A60" s="59" t="s">
        <v>336</v>
      </c>
      <c r="B60" s="62" t="s">
        <v>375</v>
      </c>
      <c r="C60" s="15"/>
      <c r="D60" s="27"/>
      <c r="E60" s="100"/>
      <c r="F60" s="15"/>
      <c r="G60" s="15"/>
      <c r="H60" s="55"/>
      <c r="I60" s="126"/>
      <c r="J60" s="134">
        <f t="shared" si="0"/>
        <v>0</v>
      </c>
      <c r="K60" s="55"/>
      <c r="L60" s="55"/>
      <c r="M60" s="55"/>
      <c r="N60" s="55"/>
      <c r="O60" s="55"/>
      <c r="P60" s="55"/>
    </row>
    <row r="61" spans="1:16" ht="54" customHeight="1">
      <c r="A61" s="59" t="s">
        <v>376</v>
      </c>
      <c r="B61" s="62" t="s">
        <v>377</v>
      </c>
      <c r="C61" s="15"/>
      <c r="D61" s="27"/>
      <c r="E61" s="100"/>
      <c r="F61" s="15"/>
      <c r="G61" s="15"/>
      <c r="H61" s="55"/>
      <c r="I61" s="126"/>
      <c r="J61" s="134">
        <f t="shared" si="0"/>
        <v>0</v>
      </c>
      <c r="K61" s="55"/>
      <c r="L61" s="55"/>
      <c r="M61" s="55"/>
      <c r="N61" s="55"/>
      <c r="O61" s="55"/>
      <c r="P61" s="55"/>
    </row>
    <row r="62" spans="1:16" ht="45">
      <c r="A62" s="59" t="s">
        <v>376</v>
      </c>
      <c r="B62" s="62" t="s">
        <v>378</v>
      </c>
      <c r="C62" s="15"/>
      <c r="D62" s="27"/>
      <c r="E62" s="100"/>
      <c r="F62" s="15"/>
      <c r="G62" s="15"/>
      <c r="H62" s="55"/>
      <c r="I62" s="126"/>
      <c r="J62" s="134">
        <f t="shared" si="0"/>
        <v>0</v>
      </c>
      <c r="K62" s="55"/>
      <c r="L62" s="55"/>
      <c r="M62" s="55"/>
      <c r="N62" s="55"/>
      <c r="O62" s="55"/>
      <c r="P62" s="55"/>
    </row>
    <row r="63" spans="1:16" ht="45">
      <c r="A63" s="59" t="s">
        <v>376</v>
      </c>
      <c r="B63" s="62" t="s">
        <v>379</v>
      </c>
      <c r="C63" s="15"/>
      <c r="D63" s="27"/>
      <c r="E63" s="100"/>
      <c r="F63" s="15"/>
      <c r="G63" s="15"/>
      <c r="H63" s="55"/>
      <c r="I63" s="126"/>
      <c r="J63" s="134">
        <f t="shared" si="0"/>
        <v>0</v>
      </c>
      <c r="K63" s="55"/>
      <c r="L63" s="55"/>
      <c r="M63" s="55"/>
      <c r="N63" s="55"/>
      <c r="O63" s="55"/>
      <c r="P63" s="55"/>
    </row>
    <row r="64" spans="1:16" ht="45">
      <c r="A64" s="59" t="s">
        <v>376</v>
      </c>
      <c r="B64" s="63" t="s">
        <v>380</v>
      </c>
      <c r="C64" s="15"/>
      <c r="D64" s="27"/>
      <c r="E64" s="100"/>
      <c r="F64" s="15"/>
      <c r="G64" s="15"/>
      <c r="H64" s="55"/>
      <c r="I64" s="126"/>
      <c r="J64" s="134">
        <f t="shared" si="0"/>
        <v>0</v>
      </c>
      <c r="K64" s="55"/>
      <c r="L64" s="55"/>
      <c r="M64" s="55"/>
      <c r="N64" s="55"/>
      <c r="O64" s="55"/>
      <c r="P64" s="55"/>
    </row>
    <row r="65" spans="1:16" ht="45">
      <c r="A65" s="59" t="s">
        <v>376</v>
      </c>
      <c r="B65" s="60" t="s">
        <v>381</v>
      </c>
      <c r="C65" s="15"/>
      <c r="D65" s="27"/>
      <c r="E65" s="100"/>
      <c r="F65" s="15"/>
      <c r="G65" s="15"/>
      <c r="H65" s="55"/>
      <c r="I65" s="126"/>
      <c r="J65" s="134">
        <f t="shared" si="0"/>
        <v>0</v>
      </c>
      <c r="K65" s="55"/>
      <c r="L65" s="55"/>
      <c r="M65" s="55"/>
      <c r="N65" s="55"/>
      <c r="O65" s="55"/>
      <c r="P65" s="55"/>
    </row>
    <row r="66" spans="1:16" ht="45">
      <c r="A66" s="59" t="s">
        <v>376</v>
      </c>
      <c r="B66" s="60" t="s">
        <v>382</v>
      </c>
      <c r="C66" s="15"/>
      <c r="D66" s="27"/>
      <c r="E66" s="100"/>
      <c r="F66" s="15"/>
      <c r="G66" s="15"/>
      <c r="H66" s="55"/>
      <c r="I66" s="126"/>
      <c r="J66" s="134">
        <f t="shared" si="0"/>
        <v>0</v>
      </c>
      <c r="K66" s="55"/>
      <c r="L66" s="55"/>
      <c r="M66" s="55"/>
      <c r="N66" s="55"/>
      <c r="O66" s="55"/>
      <c r="P66" s="55"/>
    </row>
    <row r="67" spans="1:16" ht="45">
      <c r="A67" s="59" t="s">
        <v>376</v>
      </c>
      <c r="B67" s="60" t="s">
        <v>383</v>
      </c>
      <c r="C67" s="15"/>
      <c r="D67" s="27"/>
      <c r="E67" s="100"/>
      <c r="F67" s="15"/>
      <c r="G67" s="15"/>
      <c r="H67" s="55"/>
      <c r="I67" s="126"/>
      <c r="J67" s="134">
        <f t="shared" si="0"/>
        <v>0</v>
      </c>
      <c r="K67" s="55"/>
      <c r="L67" s="55"/>
      <c r="M67" s="55"/>
      <c r="N67" s="55"/>
      <c r="O67" s="55"/>
      <c r="P67" s="55"/>
    </row>
    <row r="68" spans="1:16" ht="45">
      <c r="A68" s="59" t="s">
        <v>376</v>
      </c>
      <c r="B68" s="62" t="s">
        <v>384</v>
      </c>
      <c r="C68" s="15"/>
      <c r="D68" s="27"/>
      <c r="E68" s="100"/>
      <c r="F68" s="15"/>
      <c r="G68" s="15"/>
      <c r="H68" s="55"/>
      <c r="I68" s="126"/>
      <c r="J68" s="134">
        <f t="shared" si="0"/>
        <v>0</v>
      </c>
      <c r="K68" s="55"/>
      <c r="L68" s="55"/>
      <c r="M68" s="55"/>
      <c r="N68" s="55"/>
      <c r="O68" s="55"/>
      <c r="P68" s="55"/>
    </row>
    <row r="69" spans="1:16" ht="45">
      <c r="A69" s="59" t="s">
        <v>376</v>
      </c>
      <c r="B69" s="62" t="s">
        <v>385</v>
      </c>
      <c r="C69" s="15"/>
      <c r="D69" s="27"/>
      <c r="E69" s="100"/>
      <c r="F69" s="15"/>
      <c r="G69" s="15"/>
      <c r="H69" s="55"/>
      <c r="I69" s="126"/>
      <c r="J69" s="134">
        <f t="shared" ref="J69:J132" si="1">D69+E69-F69-G69-H69-I69</f>
        <v>0</v>
      </c>
      <c r="K69" s="55"/>
      <c r="L69" s="55"/>
      <c r="M69" s="55"/>
      <c r="N69" s="55"/>
      <c r="O69" s="55"/>
      <c r="P69" s="55"/>
    </row>
    <row r="70" spans="1:16" ht="45">
      <c r="A70" s="59" t="s">
        <v>376</v>
      </c>
      <c r="B70" s="62" t="s">
        <v>386</v>
      </c>
      <c r="C70" s="15"/>
      <c r="D70" s="27"/>
      <c r="E70" s="100"/>
      <c r="F70" s="15"/>
      <c r="G70" s="15"/>
      <c r="H70" s="55"/>
      <c r="I70" s="126"/>
      <c r="J70" s="134">
        <f t="shared" si="1"/>
        <v>0</v>
      </c>
      <c r="K70" s="55"/>
      <c r="L70" s="55"/>
      <c r="M70" s="55"/>
      <c r="N70" s="55"/>
      <c r="O70" s="55"/>
      <c r="P70" s="55"/>
    </row>
    <row r="71" spans="1:16" ht="45">
      <c r="A71" s="59" t="s">
        <v>376</v>
      </c>
      <c r="B71" s="62" t="s">
        <v>387</v>
      </c>
      <c r="C71" s="15"/>
      <c r="D71" s="27"/>
      <c r="E71" s="100"/>
      <c r="F71" s="15"/>
      <c r="G71" s="15"/>
      <c r="H71" s="55"/>
      <c r="I71" s="126"/>
      <c r="J71" s="134">
        <f t="shared" si="1"/>
        <v>0</v>
      </c>
      <c r="K71" s="55"/>
      <c r="L71" s="55"/>
      <c r="M71" s="55"/>
      <c r="N71" s="55"/>
      <c r="O71" s="55"/>
      <c r="P71" s="55"/>
    </row>
    <row r="72" spans="1:16" ht="45">
      <c r="A72" s="64" t="s">
        <v>376</v>
      </c>
      <c r="B72" s="60" t="s">
        <v>388</v>
      </c>
      <c r="C72" s="15"/>
      <c r="D72" s="27"/>
      <c r="E72" s="100"/>
      <c r="F72" s="15"/>
      <c r="G72" s="15"/>
      <c r="H72" s="55"/>
      <c r="I72" s="126"/>
      <c r="J72" s="134">
        <f t="shared" si="1"/>
        <v>0</v>
      </c>
      <c r="K72" s="55"/>
      <c r="L72" s="55"/>
      <c r="M72" s="55"/>
      <c r="N72" s="55"/>
      <c r="O72" s="55"/>
      <c r="P72" s="55"/>
    </row>
    <row r="73" spans="1:16" ht="45">
      <c r="A73" s="59" t="s">
        <v>376</v>
      </c>
      <c r="B73" s="60" t="s">
        <v>389</v>
      </c>
      <c r="C73" s="15"/>
      <c r="D73" s="27"/>
      <c r="E73" s="100"/>
      <c r="F73" s="15"/>
      <c r="G73" s="15"/>
      <c r="H73" s="55"/>
      <c r="I73" s="126"/>
      <c r="J73" s="134">
        <f t="shared" si="1"/>
        <v>0</v>
      </c>
      <c r="K73" s="55"/>
      <c r="L73" s="55"/>
      <c r="M73" s="55"/>
      <c r="N73" s="55"/>
      <c r="O73" s="55"/>
      <c r="P73" s="55"/>
    </row>
    <row r="74" spans="1:16" ht="45">
      <c r="A74" s="59" t="s">
        <v>376</v>
      </c>
      <c r="B74" s="60" t="s">
        <v>390</v>
      </c>
      <c r="C74" s="15"/>
      <c r="D74" s="27"/>
      <c r="E74" s="100"/>
      <c r="F74" s="15"/>
      <c r="G74" s="15"/>
      <c r="H74" s="55"/>
      <c r="I74" s="126"/>
      <c r="J74" s="134">
        <f t="shared" si="1"/>
        <v>0</v>
      </c>
      <c r="K74" s="55"/>
      <c r="L74" s="55"/>
      <c r="M74" s="55"/>
      <c r="N74" s="55"/>
      <c r="O74" s="55"/>
      <c r="P74" s="55"/>
    </row>
    <row r="75" spans="1:16" ht="45">
      <c r="A75" s="64" t="s">
        <v>376</v>
      </c>
      <c r="B75" s="66" t="s">
        <v>391</v>
      </c>
      <c r="C75" s="15"/>
      <c r="D75" s="27"/>
      <c r="E75" s="100"/>
      <c r="F75" s="15"/>
      <c r="G75" s="15"/>
      <c r="H75" s="55"/>
      <c r="I75" s="126"/>
      <c r="J75" s="134">
        <f t="shared" si="1"/>
        <v>0</v>
      </c>
      <c r="K75" s="55"/>
      <c r="L75" s="55"/>
      <c r="M75" s="55"/>
      <c r="N75" s="55"/>
      <c r="O75" s="55"/>
      <c r="P75" s="55"/>
    </row>
    <row r="76" spans="1:16" ht="45">
      <c r="A76" s="59" t="s">
        <v>376</v>
      </c>
      <c r="B76" s="60" t="s">
        <v>392</v>
      </c>
      <c r="C76" s="15"/>
      <c r="D76" s="27"/>
      <c r="E76" s="100"/>
      <c r="F76" s="15"/>
      <c r="G76" s="15"/>
      <c r="H76" s="55"/>
      <c r="I76" s="126"/>
      <c r="J76" s="134">
        <f t="shared" si="1"/>
        <v>0</v>
      </c>
      <c r="K76" s="55"/>
      <c r="L76" s="55"/>
      <c r="M76" s="55"/>
      <c r="N76" s="55"/>
      <c r="O76" s="55"/>
      <c r="P76" s="55"/>
    </row>
    <row r="77" spans="1:16" ht="45">
      <c r="A77" s="106" t="s">
        <v>376</v>
      </c>
      <c r="B77" s="107" t="s">
        <v>687</v>
      </c>
      <c r="C77" s="101"/>
      <c r="D77" s="100"/>
      <c r="E77" s="100"/>
      <c r="F77" s="101"/>
      <c r="G77" s="101"/>
      <c r="H77" s="108"/>
      <c r="I77" s="126"/>
      <c r="J77" s="134">
        <f t="shared" si="1"/>
        <v>0</v>
      </c>
      <c r="K77" s="108"/>
      <c r="L77" s="108"/>
      <c r="M77" s="108"/>
      <c r="N77" s="108"/>
      <c r="O77" s="108"/>
      <c r="P77" s="108"/>
    </row>
    <row r="78" spans="1:16" ht="45">
      <c r="A78" s="106" t="s">
        <v>376</v>
      </c>
      <c r="B78" s="107" t="s">
        <v>688</v>
      </c>
      <c r="C78" s="101"/>
      <c r="D78" s="100"/>
      <c r="E78" s="100"/>
      <c r="F78" s="101"/>
      <c r="G78" s="101"/>
      <c r="H78" s="108"/>
      <c r="I78" s="126"/>
      <c r="J78" s="134">
        <f t="shared" si="1"/>
        <v>0</v>
      </c>
      <c r="K78" s="108"/>
      <c r="L78" s="108"/>
      <c r="M78" s="108"/>
      <c r="N78" s="108"/>
      <c r="O78" s="108"/>
      <c r="P78" s="108"/>
    </row>
    <row r="79" spans="1:16" ht="45">
      <c r="A79" s="106" t="s">
        <v>376</v>
      </c>
      <c r="B79" s="107" t="s">
        <v>689</v>
      </c>
      <c r="C79" s="101"/>
      <c r="D79" s="100"/>
      <c r="E79" s="100"/>
      <c r="F79" s="101"/>
      <c r="G79" s="101"/>
      <c r="H79" s="108"/>
      <c r="I79" s="126"/>
      <c r="J79" s="134">
        <f t="shared" si="1"/>
        <v>0</v>
      </c>
      <c r="K79" s="108"/>
      <c r="L79" s="108"/>
      <c r="M79" s="108"/>
      <c r="N79" s="108"/>
      <c r="O79" s="108"/>
      <c r="P79" s="108"/>
    </row>
    <row r="80" spans="1:16" ht="45">
      <c r="A80" s="106" t="s">
        <v>376</v>
      </c>
      <c r="B80" s="107" t="s">
        <v>690</v>
      </c>
      <c r="C80" s="101"/>
      <c r="D80" s="100"/>
      <c r="E80" s="100"/>
      <c r="F80" s="101"/>
      <c r="G80" s="101"/>
      <c r="H80" s="108"/>
      <c r="I80" s="126"/>
      <c r="J80" s="134">
        <f t="shared" si="1"/>
        <v>0</v>
      </c>
      <c r="K80" s="108"/>
      <c r="L80" s="108"/>
      <c r="M80" s="108"/>
      <c r="N80" s="108"/>
      <c r="O80" s="108"/>
      <c r="P80" s="108"/>
    </row>
    <row r="81" spans="1:16" ht="45">
      <c r="A81" s="106" t="s">
        <v>376</v>
      </c>
      <c r="B81" s="107" t="s">
        <v>691</v>
      </c>
      <c r="C81" s="101"/>
      <c r="D81" s="100"/>
      <c r="E81" s="100"/>
      <c r="F81" s="101"/>
      <c r="G81" s="101"/>
      <c r="H81" s="108"/>
      <c r="I81" s="126"/>
      <c r="J81" s="134">
        <f t="shared" si="1"/>
        <v>0</v>
      </c>
      <c r="K81" s="108"/>
      <c r="L81" s="108"/>
      <c r="M81" s="108"/>
      <c r="N81" s="108"/>
      <c r="O81" s="108"/>
      <c r="P81" s="108"/>
    </row>
    <row r="82" spans="1:16" ht="45">
      <c r="A82" s="106" t="s">
        <v>376</v>
      </c>
      <c r="B82" s="107" t="s">
        <v>692</v>
      </c>
      <c r="C82" s="101"/>
      <c r="D82" s="100"/>
      <c r="E82" s="100"/>
      <c r="F82" s="101"/>
      <c r="G82" s="101"/>
      <c r="H82" s="108"/>
      <c r="I82" s="126"/>
      <c r="J82" s="134">
        <f t="shared" si="1"/>
        <v>0</v>
      </c>
      <c r="K82" s="108"/>
      <c r="L82" s="108"/>
      <c r="M82" s="108"/>
      <c r="N82" s="108"/>
      <c r="O82" s="108"/>
      <c r="P82" s="108"/>
    </row>
    <row r="83" spans="1:16" ht="45">
      <c r="A83" s="106" t="s">
        <v>376</v>
      </c>
      <c r="B83" s="107" t="s">
        <v>693</v>
      </c>
      <c r="C83" s="101"/>
      <c r="D83" s="100"/>
      <c r="E83" s="100"/>
      <c r="F83" s="101"/>
      <c r="G83" s="101"/>
      <c r="H83" s="108"/>
      <c r="I83" s="126"/>
      <c r="J83" s="134">
        <f t="shared" si="1"/>
        <v>0</v>
      </c>
      <c r="K83" s="108"/>
      <c r="L83" s="108"/>
      <c r="M83" s="108"/>
      <c r="N83" s="108"/>
      <c r="O83" s="108"/>
      <c r="P83" s="108"/>
    </row>
    <row r="84" spans="1:16" ht="45">
      <c r="A84" s="106" t="s">
        <v>376</v>
      </c>
      <c r="B84" s="107" t="s">
        <v>694</v>
      </c>
      <c r="C84" s="101"/>
      <c r="D84" s="100"/>
      <c r="E84" s="100"/>
      <c r="F84" s="101"/>
      <c r="G84" s="101"/>
      <c r="H84" s="108"/>
      <c r="I84" s="126"/>
      <c r="J84" s="134">
        <f t="shared" si="1"/>
        <v>0</v>
      </c>
      <c r="K84" s="108"/>
      <c r="L84" s="108"/>
      <c r="M84" s="108"/>
      <c r="N84" s="108"/>
      <c r="O84" s="108"/>
      <c r="P84" s="108"/>
    </row>
    <row r="85" spans="1:16" ht="45">
      <c r="A85" s="106" t="s">
        <v>376</v>
      </c>
      <c r="B85" s="107" t="s">
        <v>695</v>
      </c>
      <c r="C85" s="101"/>
      <c r="D85" s="100"/>
      <c r="E85" s="100"/>
      <c r="F85" s="101"/>
      <c r="G85" s="101"/>
      <c r="H85" s="108"/>
      <c r="I85" s="126"/>
      <c r="J85" s="134">
        <f t="shared" si="1"/>
        <v>0</v>
      </c>
      <c r="K85" s="108"/>
      <c r="L85" s="108"/>
      <c r="M85" s="108"/>
      <c r="N85" s="108"/>
      <c r="O85" s="108"/>
      <c r="P85" s="108"/>
    </row>
    <row r="86" spans="1:16" ht="45">
      <c r="A86" s="106" t="s">
        <v>376</v>
      </c>
      <c r="B86" s="107" t="s">
        <v>696</v>
      </c>
      <c r="C86" s="101"/>
      <c r="D86" s="100"/>
      <c r="E86" s="100"/>
      <c r="F86" s="101"/>
      <c r="G86" s="101"/>
      <c r="H86" s="108"/>
      <c r="I86" s="126"/>
      <c r="J86" s="134">
        <f t="shared" si="1"/>
        <v>0</v>
      </c>
      <c r="K86" s="108"/>
      <c r="L86" s="108"/>
      <c r="M86" s="108"/>
      <c r="N86" s="108"/>
      <c r="O86" s="108"/>
      <c r="P86" s="108"/>
    </row>
    <row r="87" spans="1:16" ht="45">
      <c r="A87" s="106" t="s">
        <v>376</v>
      </c>
      <c r="B87" s="107" t="s">
        <v>697</v>
      </c>
      <c r="C87" s="101"/>
      <c r="D87" s="100"/>
      <c r="E87" s="100"/>
      <c r="F87" s="101"/>
      <c r="G87" s="101"/>
      <c r="H87" s="108"/>
      <c r="I87" s="126"/>
      <c r="J87" s="134">
        <f t="shared" si="1"/>
        <v>0</v>
      </c>
      <c r="K87" s="108"/>
      <c r="L87" s="108"/>
      <c r="M87" s="108"/>
      <c r="N87" s="108"/>
      <c r="O87" s="108"/>
      <c r="P87" s="108"/>
    </row>
    <row r="88" spans="1:16" ht="45">
      <c r="A88" s="106" t="s">
        <v>376</v>
      </c>
      <c r="B88" s="107" t="s">
        <v>698</v>
      </c>
      <c r="C88" s="101"/>
      <c r="D88" s="100"/>
      <c r="E88" s="100"/>
      <c r="F88" s="101"/>
      <c r="G88" s="101"/>
      <c r="H88" s="108"/>
      <c r="I88" s="126"/>
      <c r="J88" s="134">
        <f t="shared" si="1"/>
        <v>0</v>
      </c>
      <c r="K88" s="108"/>
      <c r="L88" s="108"/>
      <c r="M88" s="108"/>
      <c r="N88" s="108"/>
      <c r="O88" s="108"/>
      <c r="P88" s="108"/>
    </row>
    <row r="89" spans="1:16" ht="54" customHeight="1">
      <c r="A89" s="59" t="s">
        <v>393</v>
      </c>
      <c r="B89" s="60" t="s">
        <v>394</v>
      </c>
      <c r="C89" s="15"/>
      <c r="D89" s="27"/>
      <c r="E89" s="100"/>
      <c r="F89" s="15"/>
      <c r="G89" s="15"/>
      <c r="H89" s="55"/>
      <c r="I89" s="126"/>
      <c r="J89" s="134">
        <f t="shared" si="1"/>
        <v>0</v>
      </c>
      <c r="K89" s="55"/>
      <c r="L89" s="55"/>
      <c r="M89" s="55"/>
      <c r="N89" s="55"/>
      <c r="O89" s="55"/>
      <c r="P89" s="55"/>
    </row>
    <row r="90" spans="1:16" ht="54" customHeight="1">
      <c r="A90" s="59" t="s">
        <v>393</v>
      </c>
      <c r="B90" s="65" t="s">
        <v>395</v>
      </c>
      <c r="C90" s="15"/>
      <c r="D90" s="27"/>
      <c r="E90" s="100"/>
      <c r="F90" s="15"/>
      <c r="G90" s="15"/>
      <c r="H90" s="55"/>
      <c r="I90" s="126"/>
      <c r="J90" s="134">
        <f t="shared" si="1"/>
        <v>0</v>
      </c>
      <c r="K90" s="55"/>
      <c r="L90" s="55"/>
      <c r="M90" s="55"/>
      <c r="N90" s="55"/>
      <c r="O90" s="55"/>
      <c r="P90" s="55"/>
    </row>
    <row r="91" spans="1:16" ht="54" customHeight="1">
      <c r="A91" s="59" t="s">
        <v>393</v>
      </c>
      <c r="B91" s="60" t="s">
        <v>396</v>
      </c>
      <c r="C91" s="15"/>
      <c r="D91" s="27"/>
      <c r="E91" s="100"/>
      <c r="F91" s="15"/>
      <c r="G91" s="15"/>
      <c r="H91" s="55"/>
      <c r="I91" s="126"/>
      <c r="J91" s="134">
        <f t="shared" si="1"/>
        <v>0</v>
      </c>
      <c r="K91" s="55"/>
      <c r="L91" s="55"/>
      <c r="M91" s="55"/>
      <c r="N91" s="55"/>
      <c r="O91" s="55"/>
      <c r="P91" s="55"/>
    </row>
    <row r="92" spans="1:16" ht="54" customHeight="1">
      <c r="A92" s="59" t="s">
        <v>393</v>
      </c>
      <c r="B92" s="65" t="s">
        <v>397</v>
      </c>
      <c r="C92" s="15"/>
      <c r="D92" s="27"/>
      <c r="E92" s="100"/>
      <c r="F92" s="15"/>
      <c r="G92" s="15"/>
      <c r="H92" s="55"/>
      <c r="I92" s="126"/>
      <c r="J92" s="134">
        <f t="shared" si="1"/>
        <v>0</v>
      </c>
      <c r="K92" s="55"/>
      <c r="L92" s="55"/>
      <c r="M92" s="55"/>
      <c r="N92" s="55"/>
      <c r="O92" s="55"/>
      <c r="P92" s="55"/>
    </row>
    <row r="93" spans="1:16" ht="54" customHeight="1">
      <c r="A93" s="59" t="s">
        <v>393</v>
      </c>
      <c r="B93" s="60" t="s">
        <v>398</v>
      </c>
      <c r="C93" s="15">
        <v>3598</v>
      </c>
      <c r="D93" s="27">
        <v>3598</v>
      </c>
      <c r="E93" s="100"/>
      <c r="F93" s="15">
        <v>3598</v>
      </c>
      <c r="G93" s="15"/>
      <c r="H93" s="55"/>
      <c r="I93" s="126"/>
      <c r="J93" s="134">
        <f t="shared" si="1"/>
        <v>0</v>
      </c>
      <c r="K93" s="55"/>
      <c r="L93" s="55"/>
      <c r="M93" s="55"/>
      <c r="N93" s="55"/>
      <c r="O93" s="55"/>
      <c r="P93" s="55"/>
    </row>
    <row r="94" spans="1:16" ht="54" customHeight="1">
      <c r="A94" s="59" t="s">
        <v>393</v>
      </c>
      <c r="B94" s="60" t="s">
        <v>399</v>
      </c>
      <c r="C94" s="15"/>
      <c r="D94" s="27"/>
      <c r="E94" s="100"/>
      <c r="F94" s="15"/>
      <c r="G94" s="15"/>
      <c r="H94" s="55"/>
      <c r="I94" s="126"/>
      <c r="J94" s="134">
        <f t="shared" si="1"/>
        <v>0</v>
      </c>
      <c r="K94" s="55"/>
      <c r="L94" s="55"/>
      <c r="M94" s="55"/>
      <c r="N94" s="55"/>
      <c r="O94" s="55"/>
      <c r="P94" s="55"/>
    </row>
    <row r="95" spans="1:16" ht="54" customHeight="1">
      <c r="A95" s="59" t="s">
        <v>393</v>
      </c>
      <c r="B95" s="60" t="s">
        <v>400</v>
      </c>
      <c r="C95" s="15"/>
      <c r="D95" s="27"/>
      <c r="E95" s="100"/>
      <c r="F95" s="15"/>
      <c r="G95" s="15"/>
      <c r="H95" s="55"/>
      <c r="I95" s="126"/>
      <c r="J95" s="134">
        <f t="shared" si="1"/>
        <v>0</v>
      </c>
      <c r="K95" s="55"/>
      <c r="L95" s="55"/>
      <c r="M95" s="55"/>
      <c r="N95" s="55"/>
      <c r="O95" s="55"/>
      <c r="P95" s="55"/>
    </row>
    <row r="96" spans="1:16" ht="54" customHeight="1">
      <c r="A96" s="59" t="s">
        <v>393</v>
      </c>
      <c r="B96" s="60" t="s">
        <v>401</v>
      </c>
      <c r="C96" s="15"/>
      <c r="D96" s="27"/>
      <c r="E96" s="100"/>
      <c r="F96" s="15"/>
      <c r="G96" s="15"/>
      <c r="H96" s="55"/>
      <c r="I96" s="126"/>
      <c r="J96" s="134">
        <f t="shared" si="1"/>
        <v>0</v>
      </c>
      <c r="K96" s="55"/>
      <c r="L96" s="55"/>
      <c r="M96" s="55"/>
      <c r="N96" s="55"/>
      <c r="O96" s="55"/>
      <c r="P96" s="55"/>
    </row>
    <row r="97" spans="1:16" ht="54" customHeight="1">
      <c r="A97" s="59" t="s">
        <v>393</v>
      </c>
      <c r="B97" s="60" t="s">
        <v>402</v>
      </c>
      <c r="C97" s="15"/>
      <c r="D97" s="27"/>
      <c r="E97" s="100"/>
      <c r="F97" s="15"/>
      <c r="G97" s="15"/>
      <c r="H97" s="55"/>
      <c r="I97" s="126"/>
      <c r="J97" s="134">
        <f t="shared" si="1"/>
        <v>0</v>
      </c>
      <c r="K97" s="55"/>
      <c r="L97" s="55"/>
      <c r="M97" s="55"/>
      <c r="N97" s="55"/>
      <c r="O97" s="55"/>
      <c r="P97" s="55"/>
    </row>
    <row r="98" spans="1:16" ht="54" customHeight="1">
      <c r="A98" s="59" t="s">
        <v>393</v>
      </c>
      <c r="B98" s="60" t="s">
        <v>403</v>
      </c>
      <c r="C98" s="15"/>
      <c r="D98" s="27"/>
      <c r="E98" s="100"/>
      <c r="F98" s="15"/>
      <c r="G98" s="15"/>
      <c r="H98" s="55"/>
      <c r="I98" s="126"/>
      <c r="J98" s="134">
        <f t="shared" si="1"/>
        <v>0</v>
      </c>
      <c r="K98" s="55"/>
      <c r="L98" s="55"/>
      <c r="M98" s="55"/>
      <c r="N98" s="55"/>
      <c r="O98" s="55"/>
      <c r="P98" s="55"/>
    </row>
    <row r="99" spans="1:16" ht="54" customHeight="1">
      <c r="A99" s="59" t="s">
        <v>393</v>
      </c>
      <c r="B99" s="65" t="s">
        <v>404</v>
      </c>
      <c r="C99" s="15"/>
      <c r="D99" s="27"/>
      <c r="E99" s="100"/>
      <c r="F99" s="15"/>
      <c r="G99" s="15"/>
      <c r="H99" s="55"/>
      <c r="I99" s="126"/>
      <c r="J99" s="134">
        <f t="shared" si="1"/>
        <v>0</v>
      </c>
      <c r="K99" s="55"/>
      <c r="L99" s="55"/>
      <c r="M99" s="55"/>
      <c r="N99" s="55"/>
      <c r="O99" s="55"/>
      <c r="P99" s="55"/>
    </row>
    <row r="100" spans="1:16" ht="54" customHeight="1">
      <c r="A100" s="59" t="s">
        <v>393</v>
      </c>
      <c r="B100" s="60" t="s">
        <v>405</v>
      </c>
      <c r="C100" s="15"/>
      <c r="D100" s="27"/>
      <c r="E100" s="100"/>
      <c r="F100" s="15"/>
      <c r="G100" s="15"/>
      <c r="H100" s="55"/>
      <c r="I100" s="126"/>
      <c r="J100" s="134">
        <f t="shared" si="1"/>
        <v>0</v>
      </c>
      <c r="K100" s="55"/>
      <c r="L100" s="55"/>
      <c r="M100" s="55"/>
      <c r="N100" s="55"/>
      <c r="O100" s="55"/>
      <c r="P100" s="55"/>
    </row>
    <row r="101" spans="1:16" ht="54" customHeight="1">
      <c r="A101" s="59" t="s">
        <v>393</v>
      </c>
      <c r="B101" s="60" t="s">
        <v>406</v>
      </c>
      <c r="C101" s="15"/>
      <c r="D101" s="27"/>
      <c r="E101" s="100"/>
      <c r="F101" s="15"/>
      <c r="G101" s="15"/>
      <c r="H101" s="55"/>
      <c r="I101" s="126"/>
      <c r="J101" s="134">
        <f t="shared" si="1"/>
        <v>0</v>
      </c>
      <c r="K101" s="55"/>
      <c r="L101" s="55"/>
      <c r="M101" s="55"/>
      <c r="N101" s="55"/>
      <c r="O101" s="55"/>
      <c r="P101" s="55"/>
    </row>
    <row r="102" spans="1:16" ht="54" customHeight="1">
      <c r="A102" s="59" t="s">
        <v>393</v>
      </c>
      <c r="B102" s="60" t="s">
        <v>407</v>
      </c>
      <c r="C102" s="15"/>
      <c r="D102" s="27"/>
      <c r="E102" s="100"/>
      <c r="F102" s="15"/>
      <c r="G102" s="15"/>
      <c r="H102" s="55"/>
      <c r="I102" s="126"/>
      <c r="J102" s="134">
        <f t="shared" si="1"/>
        <v>0</v>
      </c>
      <c r="K102" s="55"/>
      <c r="L102" s="55"/>
      <c r="M102" s="55"/>
      <c r="N102" s="55"/>
      <c r="O102" s="55"/>
      <c r="P102" s="55"/>
    </row>
    <row r="103" spans="1:16" ht="54" customHeight="1">
      <c r="A103" s="59" t="s">
        <v>393</v>
      </c>
      <c r="B103" s="60" t="s">
        <v>408</v>
      </c>
      <c r="C103" s="15"/>
      <c r="D103" s="27"/>
      <c r="E103" s="100"/>
      <c r="F103" s="15"/>
      <c r="G103" s="15"/>
      <c r="H103" s="55"/>
      <c r="I103" s="126"/>
      <c r="J103" s="134">
        <f t="shared" si="1"/>
        <v>0</v>
      </c>
      <c r="K103" s="55"/>
      <c r="L103" s="55"/>
      <c r="M103" s="55"/>
      <c r="N103" s="55"/>
      <c r="O103" s="55"/>
      <c r="P103" s="55"/>
    </row>
    <row r="104" spans="1:16" ht="54" customHeight="1">
      <c r="A104" s="59" t="s">
        <v>393</v>
      </c>
      <c r="B104" s="60" t="s">
        <v>409</v>
      </c>
      <c r="C104" s="15"/>
      <c r="D104" s="27"/>
      <c r="E104" s="100"/>
      <c r="F104" s="15"/>
      <c r="G104" s="15"/>
      <c r="H104" s="55"/>
      <c r="I104" s="126"/>
      <c r="J104" s="134">
        <f t="shared" si="1"/>
        <v>0</v>
      </c>
      <c r="K104" s="55"/>
      <c r="L104" s="55"/>
      <c r="M104" s="55"/>
      <c r="N104" s="55"/>
      <c r="O104" s="55"/>
      <c r="P104" s="55"/>
    </row>
    <row r="105" spans="1:16" ht="54" customHeight="1">
      <c r="A105" s="59" t="s">
        <v>393</v>
      </c>
      <c r="B105" s="60" t="s">
        <v>410</v>
      </c>
      <c r="C105" s="15"/>
      <c r="D105" s="27"/>
      <c r="E105" s="100"/>
      <c r="F105" s="15"/>
      <c r="G105" s="15"/>
      <c r="H105" s="55"/>
      <c r="I105" s="126"/>
      <c r="J105" s="134">
        <f t="shared" si="1"/>
        <v>0</v>
      </c>
      <c r="K105" s="55"/>
      <c r="L105" s="55"/>
      <c r="M105" s="55"/>
      <c r="N105" s="55"/>
      <c r="O105" s="55"/>
      <c r="P105" s="55"/>
    </row>
    <row r="106" spans="1:16" ht="54" customHeight="1">
      <c r="A106" s="59" t="s">
        <v>393</v>
      </c>
      <c r="B106" s="60" t="s">
        <v>411</v>
      </c>
      <c r="C106" s="15">
        <v>210000</v>
      </c>
      <c r="D106" s="27">
        <v>165000</v>
      </c>
      <c r="E106" s="100"/>
      <c r="F106" s="15">
        <v>32000</v>
      </c>
      <c r="G106" s="15"/>
      <c r="H106" s="55"/>
      <c r="I106" s="126"/>
      <c r="J106" s="134">
        <f t="shared" si="1"/>
        <v>133000</v>
      </c>
      <c r="K106" s="55"/>
      <c r="L106" s="55"/>
      <c r="M106" s="55"/>
      <c r="N106" s="55"/>
      <c r="O106" s="55"/>
      <c r="P106" s="55"/>
    </row>
    <row r="107" spans="1:16" ht="54" customHeight="1">
      <c r="A107" s="59" t="s">
        <v>393</v>
      </c>
      <c r="B107" s="60" t="s">
        <v>412</v>
      </c>
      <c r="C107" s="15">
        <v>505000</v>
      </c>
      <c r="D107" s="27">
        <v>445362.66000000003</v>
      </c>
      <c r="E107" s="100"/>
      <c r="F107" s="15"/>
      <c r="G107" s="15"/>
      <c r="H107" s="55"/>
      <c r="I107" s="126">
        <v>90250</v>
      </c>
      <c r="J107" s="134">
        <f t="shared" si="1"/>
        <v>355112.66000000003</v>
      </c>
      <c r="K107" s="55"/>
      <c r="L107" s="55"/>
      <c r="M107" s="55"/>
      <c r="N107" s="55"/>
      <c r="O107" s="55"/>
      <c r="P107" s="55"/>
    </row>
    <row r="108" spans="1:16" ht="54" customHeight="1">
      <c r="A108" s="59" t="s">
        <v>393</v>
      </c>
      <c r="B108" s="60" t="s">
        <v>413</v>
      </c>
      <c r="C108" s="15">
        <v>410000</v>
      </c>
      <c r="D108" s="27">
        <v>368650.23999999999</v>
      </c>
      <c r="E108" s="100"/>
      <c r="F108" s="15">
        <v>13763</v>
      </c>
      <c r="G108" s="15"/>
      <c r="H108" s="55"/>
      <c r="I108" s="126">
        <v>39616</v>
      </c>
      <c r="J108" s="134">
        <f t="shared" si="1"/>
        <v>315271.24</v>
      </c>
      <c r="K108" s="55"/>
      <c r="L108" s="55"/>
      <c r="M108" s="55"/>
      <c r="N108" s="55"/>
      <c r="O108" s="55"/>
      <c r="P108" s="55"/>
    </row>
    <row r="109" spans="1:16" ht="54" customHeight="1">
      <c r="A109" s="59" t="s">
        <v>393</v>
      </c>
      <c r="B109" s="60" t="s">
        <v>414</v>
      </c>
      <c r="C109" s="15">
        <v>330000</v>
      </c>
      <c r="D109" s="27">
        <v>330000</v>
      </c>
      <c r="E109" s="100"/>
      <c r="F109" s="15">
        <v>476</v>
      </c>
      <c r="G109" s="15"/>
      <c r="H109" s="55"/>
      <c r="I109" s="126">
        <v>8333</v>
      </c>
      <c r="J109" s="134">
        <f t="shared" si="1"/>
        <v>321191</v>
      </c>
      <c r="K109" s="55"/>
      <c r="L109" s="55"/>
      <c r="M109" s="55"/>
      <c r="N109" s="55"/>
      <c r="O109" s="55"/>
      <c r="P109" s="55"/>
    </row>
    <row r="110" spans="1:16" ht="54" customHeight="1">
      <c r="A110" s="59" t="s">
        <v>393</v>
      </c>
      <c r="B110" s="60" t="s">
        <v>415</v>
      </c>
      <c r="C110" s="15">
        <v>437000</v>
      </c>
      <c r="D110" s="27">
        <v>409404.7</v>
      </c>
      <c r="E110" s="100"/>
      <c r="F110" s="15"/>
      <c r="G110" s="15"/>
      <c r="H110" s="55"/>
      <c r="I110" s="126"/>
      <c r="J110" s="134">
        <f t="shared" si="1"/>
        <v>409404.7</v>
      </c>
      <c r="K110" s="55"/>
      <c r="L110" s="55"/>
      <c r="M110" s="55"/>
      <c r="N110" s="55"/>
      <c r="O110" s="55"/>
      <c r="P110" s="55"/>
    </row>
    <row r="111" spans="1:16" ht="54" customHeight="1">
      <c r="A111" s="59" t="s">
        <v>393</v>
      </c>
      <c r="B111" s="60" t="s">
        <v>416</v>
      </c>
      <c r="C111" s="15"/>
      <c r="D111" s="27"/>
      <c r="E111" s="100"/>
      <c r="F111" s="15"/>
      <c r="G111" s="15"/>
      <c r="H111" s="55"/>
      <c r="I111" s="126"/>
      <c r="J111" s="134">
        <f t="shared" si="1"/>
        <v>0</v>
      </c>
      <c r="K111" s="55"/>
      <c r="L111" s="55"/>
      <c r="M111" s="55"/>
      <c r="N111" s="55"/>
      <c r="O111" s="55"/>
      <c r="P111" s="55"/>
    </row>
    <row r="112" spans="1:16" ht="54" customHeight="1">
      <c r="A112" s="59" t="s">
        <v>393</v>
      </c>
      <c r="B112" s="60" t="s">
        <v>417</v>
      </c>
      <c r="C112" s="15"/>
      <c r="D112" s="27"/>
      <c r="E112" s="100"/>
      <c r="F112" s="15"/>
      <c r="G112" s="15"/>
      <c r="H112" s="55"/>
      <c r="I112" s="126"/>
      <c r="J112" s="134">
        <f t="shared" si="1"/>
        <v>0</v>
      </c>
      <c r="K112" s="55"/>
      <c r="L112" s="55"/>
      <c r="M112" s="55"/>
      <c r="N112" s="55"/>
      <c r="O112" s="55"/>
      <c r="P112" s="55"/>
    </row>
    <row r="113" spans="1:16" ht="54" customHeight="1">
      <c r="A113" s="59" t="s">
        <v>393</v>
      </c>
      <c r="B113" s="60" t="s">
        <v>418</v>
      </c>
      <c r="C113" s="15"/>
      <c r="D113" s="27"/>
      <c r="E113" s="100"/>
      <c r="F113" s="15"/>
      <c r="G113" s="15"/>
      <c r="H113" s="55"/>
      <c r="I113" s="126"/>
      <c r="J113" s="134">
        <f t="shared" si="1"/>
        <v>0</v>
      </c>
      <c r="K113" s="55"/>
      <c r="L113" s="55"/>
      <c r="M113" s="55"/>
      <c r="N113" s="55"/>
      <c r="O113" s="55"/>
      <c r="P113" s="55"/>
    </row>
    <row r="114" spans="1:16" ht="54" customHeight="1">
      <c r="A114" s="59" t="s">
        <v>393</v>
      </c>
      <c r="B114" s="60" t="s">
        <v>419</v>
      </c>
      <c r="C114" s="15"/>
      <c r="D114" s="15"/>
      <c r="E114" s="101"/>
      <c r="F114" s="15"/>
      <c r="G114" s="15"/>
      <c r="H114" s="15"/>
      <c r="I114" s="124"/>
      <c r="J114" s="134">
        <f t="shared" si="1"/>
        <v>0</v>
      </c>
      <c r="K114" s="15"/>
      <c r="L114" s="15"/>
      <c r="M114" s="15"/>
      <c r="N114" s="15"/>
      <c r="O114" s="15"/>
      <c r="P114" s="15"/>
    </row>
    <row r="115" spans="1:16" s="18" customFormat="1" ht="30">
      <c r="A115" s="59" t="s">
        <v>393</v>
      </c>
      <c r="B115" s="60" t="s">
        <v>420</v>
      </c>
      <c r="C115" s="15"/>
      <c r="D115" s="15"/>
      <c r="E115" s="101"/>
      <c r="F115" s="15"/>
      <c r="G115" s="15"/>
      <c r="H115" s="15"/>
      <c r="I115" s="124"/>
      <c r="J115" s="134">
        <f t="shared" si="1"/>
        <v>0</v>
      </c>
      <c r="K115" s="15"/>
      <c r="L115" s="15"/>
      <c r="M115" s="15"/>
      <c r="N115" s="15"/>
      <c r="O115" s="15"/>
      <c r="P115" s="15"/>
    </row>
    <row r="116" spans="1:16">
      <c r="A116" s="59" t="s">
        <v>421</v>
      </c>
      <c r="B116" s="60" t="s">
        <v>422</v>
      </c>
      <c r="C116" s="15"/>
      <c r="D116" s="15"/>
      <c r="E116" s="101"/>
      <c r="F116" s="15"/>
      <c r="G116" s="15"/>
      <c r="H116" s="15"/>
      <c r="I116" s="124"/>
      <c r="J116" s="134">
        <f t="shared" si="1"/>
        <v>0</v>
      </c>
      <c r="K116" s="15"/>
      <c r="L116" s="15"/>
      <c r="M116" s="15"/>
      <c r="N116" s="15"/>
      <c r="O116" s="15"/>
      <c r="P116" s="15"/>
    </row>
    <row r="117" spans="1:16">
      <c r="A117" s="59" t="s">
        <v>421</v>
      </c>
      <c r="B117" s="60" t="s">
        <v>423</v>
      </c>
      <c r="C117" s="15"/>
      <c r="D117" s="15"/>
      <c r="E117" s="101"/>
      <c r="F117" s="15"/>
      <c r="G117" s="15"/>
      <c r="H117" s="15"/>
      <c r="I117" s="124"/>
      <c r="J117" s="134">
        <f t="shared" si="1"/>
        <v>0</v>
      </c>
      <c r="K117" s="15"/>
      <c r="L117" s="15"/>
      <c r="M117" s="15"/>
      <c r="N117" s="15"/>
      <c r="O117" s="15"/>
      <c r="P117" s="15"/>
    </row>
    <row r="118" spans="1:16">
      <c r="A118" s="59" t="s">
        <v>421</v>
      </c>
      <c r="B118" s="60" t="s">
        <v>424</v>
      </c>
      <c r="C118" s="15"/>
      <c r="D118" s="15"/>
      <c r="E118" s="101"/>
      <c r="F118" s="15"/>
      <c r="G118" s="15"/>
      <c r="H118" s="15"/>
      <c r="I118" s="124"/>
      <c r="J118" s="134">
        <f t="shared" si="1"/>
        <v>0</v>
      </c>
      <c r="K118" s="15"/>
      <c r="L118" s="15"/>
      <c r="M118" s="15"/>
      <c r="N118" s="15"/>
      <c r="O118" s="15"/>
      <c r="P118" s="15"/>
    </row>
    <row r="119" spans="1:16">
      <c r="A119" s="59" t="s">
        <v>421</v>
      </c>
      <c r="B119" s="60" t="s">
        <v>425</v>
      </c>
      <c r="C119" s="15"/>
      <c r="D119" s="15"/>
      <c r="E119" s="101"/>
      <c r="F119" s="15"/>
      <c r="G119" s="15"/>
      <c r="H119" s="15"/>
      <c r="I119" s="124"/>
      <c r="J119" s="134">
        <f t="shared" si="1"/>
        <v>0</v>
      </c>
      <c r="K119" s="15"/>
      <c r="L119" s="15"/>
      <c r="M119" s="15"/>
      <c r="N119" s="15"/>
      <c r="O119" s="15"/>
      <c r="P119" s="15"/>
    </row>
    <row r="120" spans="1:16">
      <c r="A120" s="59" t="s">
        <v>421</v>
      </c>
      <c r="B120" s="60" t="s">
        <v>426</v>
      </c>
      <c r="C120" s="15"/>
      <c r="D120" s="15"/>
      <c r="E120" s="101"/>
      <c r="F120" s="15"/>
      <c r="G120" s="15"/>
      <c r="H120" s="15"/>
      <c r="I120" s="124"/>
      <c r="J120" s="134">
        <f t="shared" si="1"/>
        <v>0</v>
      </c>
      <c r="K120" s="15"/>
      <c r="L120" s="15"/>
      <c r="M120" s="15"/>
      <c r="N120" s="15"/>
      <c r="O120" s="15"/>
      <c r="P120" s="15"/>
    </row>
    <row r="121" spans="1:16">
      <c r="A121" s="59" t="s">
        <v>421</v>
      </c>
      <c r="B121" s="60" t="s">
        <v>427</v>
      </c>
      <c r="C121" s="15"/>
      <c r="D121" s="15"/>
      <c r="E121" s="101"/>
      <c r="F121" s="15"/>
      <c r="G121" s="15"/>
      <c r="H121" s="15"/>
      <c r="I121" s="124"/>
      <c r="J121" s="134">
        <f t="shared" si="1"/>
        <v>0</v>
      </c>
      <c r="K121" s="15"/>
      <c r="L121" s="15"/>
      <c r="M121" s="15"/>
      <c r="N121" s="15"/>
      <c r="O121" s="15"/>
      <c r="P121" s="15"/>
    </row>
    <row r="122" spans="1:16">
      <c r="A122" s="59" t="s">
        <v>421</v>
      </c>
      <c r="B122" s="60" t="s">
        <v>428</v>
      </c>
      <c r="C122" s="15"/>
      <c r="D122" s="15"/>
      <c r="E122" s="101"/>
      <c r="F122" s="15"/>
      <c r="G122" s="15"/>
      <c r="H122" s="15"/>
      <c r="I122" s="124"/>
      <c r="J122" s="134">
        <f t="shared" si="1"/>
        <v>0</v>
      </c>
      <c r="K122" s="15"/>
      <c r="L122" s="15"/>
      <c r="M122" s="15"/>
      <c r="N122" s="15"/>
      <c r="O122" s="15"/>
      <c r="P122" s="15"/>
    </row>
    <row r="123" spans="1:16">
      <c r="A123" s="59" t="s">
        <v>421</v>
      </c>
      <c r="B123" s="60" t="s">
        <v>429</v>
      </c>
      <c r="C123" s="15"/>
      <c r="D123" s="15"/>
      <c r="E123" s="101"/>
      <c r="F123" s="15"/>
      <c r="G123" s="15"/>
      <c r="H123" s="15"/>
      <c r="I123" s="124"/>
      <c r="J123" s="134">
        <f t="shared" si="1"/>
        <v>0</v>
      </c>
      <c r="K123" s="15"/>
      <c r="L123" s="15"/>
      <c r="M123" s="15"/>
      <c r="N123" s="15"/>
      <c r="O123" s="15"/>
      <c r="P123" s="15"/>
    </row>
    <row r="124" spans="1:16" ht="30">
      <c r="A124" s="59" t="s">
        <v>421</v>
      </c>
      <c r="B124" s="60" t="s">
        <v>430</v>
      </c>
      <c r="C124" s="15"/>
      <c r="D124" s="15"/>
      <c r="E124" s="101"/>
      <c r="F124" s="15"/>
      <c r="G124" s="15"/>
      <c r="H124" s="15"/>
      <c r="I124" s="124"/>
      <c r="J124" s="134">
        <f t="shared" si="1"/>
        <v>0</v>
      </c>
      <c r="K124" s="15"/>
      <c r="L124" s="15"/>
      <c r="M124" s="15"/>
      <c r="N124" s="15"/>
      <c r="O124" s="15"/>
      <c r="P124" s="15"/>
    </row>
    <row r="125" spans="1:16" ht="30">
      <c r="A125" s="59" t="s">
        <v>421</v>
      </c>
      <c r="B125" s="60" t="s">
        <v>431</v>
      </c>
      <c r="C125" s="15"/>
      <c r="D125" s="15"/>
      <c r="E125" s="101"/>
      <c r="F125" s="15"/>
      <c r="G125" s="15"/>
      <c r="H125" s="15"/>
      <c r="I125" s="124"/>
      <c r="J125" s="134">
        <f t="shared" si="1"/>
        <v>0</v>
      </c>
      <c r="K125" s="15"/>
      <c r="L125" s="15"/>
      <c r="M125" s="15"/>
      <c r="N125" s="15"/>
      <c r="O125" s="15"/>
      <c r="P125" s="15"/>
    </row>
    <row r="126" spans="1:16">
      <c r="A126" s="59" t="s">
        <v>421</v>
      </c>
      <c r="B126" s="60" t="s">
        <v>432</v>
      </c>
      <c r="C126" s="15"/>
      <c r="D126" s="15"/>
      <c r="E126" s="101"/>
      <c r="F126" s="15"/>
      <c r="G126" s="15"/>
      <c r="H126" s="15"/>
      <c r="I126" s="124"/>
      <c r="J126" s="134">
        <f t="shared" si="1"/>
        <v>0</v>
      </c>
      <c r="K126" s="15"/>
      <c r="L126" s="15"/>
      <c r="M126" s="15"/>
      <c r="N126" s="15"/>
      <c r="O126" s="15"/>
      <c r="P126" s="15"/>
    </row>
    <row r="127" spans="1:16" ht="30">
      <c r="A127" s="59" t="s">
        <v>421</v>
      </c>
      <c r="B127" s="60" t="s">
        <v>433</v>
      </c>
      <c r="C127" s="15"/>
      <c r="D127" s="15"/>
      <c r="E127" s="101"/>
      <c r="F127" s="15"/>
      <c r="G127" s="15"/>
      <c r="H127" s="15"/>
      <c r="I127" s="124"/>
      <c r="J127" s="134">
        <f t="shared" si="1"/>
        <v>0</v>
      </c>
      <c r="K127" s="15"/>
      <c r="L127" s="15"/>
      <c r="M127" s="15"/>
      <c r="N127" s="15"/>
      <c r="O127" s="15"/>
      <c r="P127" s="15"/>
    </row>
    <row r="128" spans="1:16">
      <c r="A128" s="59" t="s">
        <v>421</v>
      </c>
      <c r="B128" s="60" t="s">
        <v>434</v>
      </c>
      <c r="C128" s="15"/>
      <c r="D128" s="15"/>
      <c r="E128" s="101"/>
      <c r="F128" s="15"/>
      <c r="G128" s="15"/>
      <c r="H128" s="15"/>
      <c r="I128" s="124"/>
      <c r="J128" s="134">
        <f t="shared" si="1"/>
        <v>0</v>
      </c>
      <c r="K128" s="15"/>
      <c r="L128" s="15"/>
      <c r="M128" s="15"/>
      <c r="N128" s="15"/>
      <c r="O128" s="15"/>
      <c r="P128" s="15"/>
    </row>
    <row r="129" spans="1:16" ht="60">
      <c r="A129" s="59" t="s">
        <v>421</v>
      </c>
      <c r="B129" s="60" t="s">
        <v>435</v>
      </c>
      <c r="C129" s="15"/>
      <c r="D129" s="15"/>
      <c r="E129" s="101"/>
      <c r="F129" s="15"/>
      <c r="G129" s="15"/>
      <c r="H129" s="15"/>
      <c r="I129" s="124"/>
      <c r="J129" s="134">
        <f t="shared" si="1"/>
        <v>0</v>
      </c>
      <c r="K129" s="15"/>
      <c r="L129" s="15"/>
      <c r="M129" s="15"/>
      <c r="N129" s="15"/>
      <c r="O129" s="15"/>
      <c r="P129" s="15"/>
    </row>
    <row r="130" spans="1:16">
      <c r="A130" s="59" t="s">
        <v>421</v>
      </c>
      <c r="B130" s="60" t="s">
        <v>436</v>
      </c>
      <c r="C130" s="15"/>
      <c r="D130" s="15"/>
      <c r="E130" s="101"/>
      <c r="F130" s="15"/>
      <c r="G130" s="15"/>
      <c r="H130" s="15"/>
      <c r="I130" s="124"/>
      <c r="J130" s="134">
        <f t="shared" si="1"/>
        <v>0</v>
      </c>
      <c r="K130" s="15"/>
      <c r="L130" s="15"/>
      <c r="M130" s="15"/>
      <c r="N130" s="15"/>
      <c r="O130" s="15"/>
      <c r="P130" s="15"/>
    </row>
    <row r="131" spans="1:16">
      <c r="A131" s="59" t="s">
        <v>421</v>
      </c>
      <c r="B131" s="60" t="s">
        <v>437</v>
      </c>
      <c r="C131" s="15"/>
      <c r="D131" s="15"/>
      <c r="E131" s="101"/>
      <c r="F131" s="15"/>
      <c r="G131" s="15"/>
      <c r="H131" s="15"/>
      <c r="I131" s="124"/>
      <c r="J131" s="134">
        <f t="shared" si="1"/>
        <v>0</v>
      </c>
      <c r="K131" s="15"/>
      <c r="L131" s="15"/>
      <c r="M131" s="15"/>
      <c r="N131" s="15"/>
      <c r="O131" s="15"/>
      <c r="P131" s="15"/>
    </row>
    <row r="132" spans="1:16">
      <c r="A132" s="59" t="s">
        <v>421</v>
      </c>
      <c r="B132" s="60" t="s">
        <v>438</v>
      </c>
      <c r="C132" s="15"/>
      <c r="D132" s="15"/>
      <c r="E132" s="101"/>
      <c r="F132" s="15"/>
      <c r="G132" s="15"/>
      <c r="H132" s="15"/>
      <c r="I132" s="124"/>
      <c r="J132" s="134">
        <f t="shared" si="1"/>
        <v>0</v>
      </c>
      <c r="K132" s="15"/>
      <c r="L132" s="15"/>
      <c r="M132" s="15"/>
      <c r="N132" s="15"/>
      <c r="O132" s="15"/>
      <c r="P132" s="15"/>
    </row>
    <row r="133" spans="1:16" ht="30">
      <c r="A133" s="59" t="s">
        <v>421</v>
      </c>
      <c r="B133" s="60" t="s">
        <v>439</v>
      </c>
      <c r="C133" s="15"/>
      <c r="D133" s="15"/>
      <c r="E133" s="101"/>
      <c r="F133" s="15"/>
      <c r="G133" s="15"/>
      <c r="H133" s="15"/>
      <c r="I133" s="124"/>
      <c r="J133" s="134">
        <f t="shared" ref="J133:J171" si="2">D133+E133-F133-G133-H133-I133</f>
        <v>0</v>
      </c>
      <c r="K133" s="15"/>
      <c r="L133" s="15"/>
      <c r="M133" s="15"/>
      <c r="N133" s="15"/>
      <c r="O133" s="15"/>
      <c r="P133" s="15"/>
    </row>
    <row r="134" spans="1:16">
      <c r="A134" s="59" t="s">
        <v>421</v>
      </c>
      <c r="B134" s="60" t="s">
        <v>440</v>
      </c>
      <c r="C134" s="15"/>
      <c r="D134" s="15"/>
      <c r="E134" s="101"/>
      <c r="F134" s="15"/>
      <c r="G134" s="15"/>
      <c r="H134" s="15"/>
      <c r="I134" s="124"/>
      <c r="J134" s="134">
        <f t="shared" si="2"/>
        <v>0</v>
      </c>
      <c r="K134" s="15"/>
      <c r="L134" s="15"/>
      <c r="M134" s="15"/>
      <c r="N134" s="15"/>
      <c r="O134" s="15"/>
      <c r="P134" s="15"/>
    </row>
    <row r="135" spans="1:16" ht="45">
      <c r="A135" s="59" t="s">
        <v>421</v>
      </c>
      <c r="B135" s="60" t="s">
        <v>441</v>
      </c>
      <c r="C135" s="15"/>
      <c r="D135" s="15"/>
      <c r="E135" s="101"/>
      <c r="F135" s="15"/>
      <c r="G135" s="15"/>
      <c r="H135" s="15"/>
      <c r="I135" s="124"/>
      <c r="J135" s="134">
        <f t="shared" si="2"/>
        <v>0</v>
      </c>
      <c r="K135" s="15"/>
      <c r="L135" s="15"/>
      <c r="M135" s="15"/>
      <c r="N135" s="15"/>
      <c r="O135" s="15"/>
      <c r="P135" s="15"/>
    </row>
    <row r="136" spans="1:16" ht="30">
      <c r="A136" s="59" t="s">
        <v>421</v>
      </c>
      <c r="B136" s="60" t="s">
        <v>442</v>
      </c>
      <c r="C136" s="15"/>
      <c r="D136" s="15"/>
      <c r="E136" s="101"/>
      <c r="F136" s="15"/>
      <c r="G136" s="15"/>
      <c r="H136" s="15"/>
      <c r="I136" s="124"/>
      <c r="J136" s="134">
        <f t="shared" si="2"/>
        <v>0</v>
      </c>
      <c r="K136" s="15"/>
      <c r="L136" s="15"/>
      <c r="M136" s="15"/>
      <c r="N136" s="15"/>
      <c r="O136" s="15"/>
      <c r="P136" s="15"/>
    </row>
    <row r="137" spans="1:16">
      <c r="A137" s="59" t="s">
        <v>421</v>
      </c>
      <c r="B137" s="60" t="s">
        <v>443</v>
      </c>
      <c r="C137" s="15"/>
      <c r="D137" s="15"/>
      <c r="E137" s="101"/>
      <c r="F137" s="15"/>
      <c r="G137" s="15"/>
      <c r="H137" s="15"/>
      <c r="I137" s="124"/>
      <c r="J137" s="134">
        <f t="shared" si="2"/>
        <v>0</v>
      </c>
      <c r="K137" s="15"/>
      <c r="L137" s="15"/>
      <c r="M137" s="15"/>
      <c r="N137" s="15"/>
      <c r="O137" s="15"/>
      <c r="P137" s="15"/>
    </row>
    <row r="138" spans="1:16" ht="30">
      <c r="A138" s="59" t="s">
        <v>421</v>
      </c>
      <c r="B138" s="60" t="s">
        <v>444</v>
      </c>
      <c r="C138" s="15"/>
      <c r="D138" s="15"/>
      <c r="E138" s="101"/>
      <c r="F138" s="15"/>
      <c r="G138" s="15"/>
      <c r="H138" s="15"/>
      <c r="I138" s="124"/>
      <c r="J138" s="134">
        <f t="shared" si="2"/>
        <v>0</v>
      </c>
      <c r="K138" s="15"/>
      <c r="L138" s="15"/>
      <c r="M138" s="15"/>
      <c r="N138" s="15"/>
      <c r="O138" s="15"/>
      <c r="P138" s="15"/>
    </row>
    <row r="139" spans="1:16" ht="30">
      <c r="A139" s="59" t="s">
        <v>421</v>
      </c>
      <c r="B139" s="60" t="s">
        <v>445</v>
      </c>
      <c r="C139" s="15"/>
      <c r="D139" s="15"/>
      <c r="E139" s="101"/>
      <c r="F139" s="15"/>
      <c r="G139" s="15"/>
      <c r="H139" s="15"/>
      <c r="I139" s="124"/>
      <c r="J139" s="134">
        <f t="shared" si="2"/>
        <v>0</v>
      </c>
      <c r="K139" s="15"/>
      <c r="L139" s="15"/>
      <c r="M139" s="15"/>
      <c r="N139" s="15"/>
      <c r="O139" s="15"/>
      <c r="P139" s="15"/>
    </row>
    <row r="140" spans="1:16" ht="30">
      <c r="A140" s="59" t="s">
        <v>421</v>
      </c>
      <c r="B140" s="60" t="s">
        <v>446</v>
      </c>
      <c r="C140" s="15"/>
      <c r="D140" s="15"/>
      <c r="E140" s="101"/>
      <c r="F140" s="15"/>
      <c r="G140" s="15"/>
      <c r="H140" s="15"/>
      <c r="I140" s="124"/>
      <c r="J140" s="134">
        <f t="shared" si="2"/>
        <v>0</v>
      </c>
      <c r="K140" s="15"/>
      <c r="L140" s="15"/>
      <c r="M140" s="15"/>
      <c r="N140" s="15"/>
      <c r="O140" s="15"/>
      <c r="P140" s="15"/>
    </row>
    <row r="141" spans="1:16" ht="30">
      <c r="A141" s="59" t="s">
        <v>421</v>
      </c>
      <c r="B141" s="60" t="s">
        <v>447</v>
      </c>
      <c r="C141" s="15"/>
      <c r="D141" s="15"/>
      <c r="E141" s="101"/>
      <c r="F141" s="15"/>
      <c r="G141" s="15"/>
      <c r="H141" s="15"/>
      <c r="I141" s="124"/>
      <c r="J141" s="134">
        <f t="shared" si="2"/>
        <v>0</v>
      </c>
      <c r="K141" s="15"/>
      <c r="L141" s="15"/>
      <c r="M141" s="15"/>
      <c r="N141" s="15"/>
      <c r="O141" s="15"/>
      <c r="P141" s="15"/>
    </row>
    <row r="142" spans="1:16" ht="30">
      <c r="A142" s="59" t="s">
        <v>421</v>
      </c>
      <c r="B142" s="60" t="s">
        <v>448</v>
      </c>
      <c r="C142" s="15"/>
      <c r="D142" s="15"/>
      <c r="E142" s="101"/>
      <c r="F142" s="15"/>
      <c r="G142" s="15"/>
      <c r="H142" s="15"/>
      <c r="I142" s="124"/>
      <c r="J142" s="134">
        <f t="shared" si="2"/>
        <v>0</v>
      </c>
      <c r="K142" s="15"/>
      <c r="L142" s="15"/>
      <c r="M142" s="15"/>
      <c r="N142" s="15"/>
      <c r="O142" s="15"/>
      <c r="P142" s="15"/>
    </row>
    <row r="143" spans="1:16" ht="30">
      <c r="A143" s="59" t="s">
        <v>421</v>
      </c>
      <c r="B143" s="60" t="s">
        <v>449</v>
      </c>
      <c r="C143" s="15"/>
      <c r="D143" s="15"/>
      <c r="E143" s="101"/>
      <c r="F143" s="15"/>
      <c r="G143" s="15"/>
      <c r="H143" s="15"/>
      <c r="I143" s="124"/>
      <c r="J143" s="134">
        <f t="shared" si="2"/>
        <v>0</v>
      </c>
      <c r="K143" s="15"/>
      <c r="L143" s="15"/>
      <c r="M143" s="15"/>
      <c r="N143" s="15"/>
      <c r="O143" s="15"/>
      <c r="P143" s="15"/>
    </row>
    <row r="144" spans="1:16" ht="45">
      <c r="A144" s="59" t="s">
        <v>421</v>
      </c>
      <c r="B144" s="60" t="s">
        <v>450</v>
      </c>
      <c r="C144" s="15"/>
      <c r="D144" s="15"/>
      <c r="E144" s="101"/>
      <c r="F144" s="15"/>
      <c r="G144" s="15"/>
      <c r="H144" s="15"/>
      <c r="I144" s="124"/>
      <c r="J144" s="134">
        <f t="shared" si="2"/>
        <v>0</v>
      </c>
      <c r="K144" s="15"/>
      <c r="L144" s="15"/>
      <c r="M144" s="15"/>
      <c r="N144" s="15"/>
      <c r="O144" s="15"/>
      <c r="P144" s="15"/>
    </row>
    <row r="145" spans="1:16">
      <c r="A145" s="59" t="s">
        <v>421</v>
      </c>
      <c r="B145" s="60" t="s">
        <v>451</v>
      </c>
      <c r="C145" s="15"/>
      <c r="D145" s="15"/>
      <c r="E145" s="101"/>
      <c r="F145" s="15"/>
      <c r="G145" s="15"/>
      <c r="H145" s="15"/>
      <c r="I145" s="124"/>
      <c r="J145" s="134">
        <f t="shared" si="2"/>
        <v>0</v>
      </c>
      <c r="K145" s="15"/>
      <c r="L145" s="15"/>
      <c r="M145" s="15"/>
      <c r="N145" s="15"/>
      <c r="O145" s="15"/>
      <c r="P145" s="15"/>
    </row>
    <row r="146" spans="1:16" ht="30">
      <c r="A146" s="59" t="s">
        <v>421</v>
      </c>
      <c r="B146" s="60" t="s">
        <v>452</v>
      </c>
      <c r="C146" s="15"/>
      <c r="D146" s="15"/>
      <c r="E146" s="101"/>
      <c r="F146" s="15"/>
      <c r="G146" s="15"/>
      <c r="H146" s="15"/>
      <c r="I146" s="124"/>
      <c r="J146" s="134">
        <f t="shared" si="2"/>
        <v>0</v>
      </c>
      <c r="K146" s="15"/>
      <c r="L146" s="15"/>
      <c r="M146" s="15"/>
      <c r="N146" s="15"/>
      <c r="O146" s="15"/>
      <c r="P146" s="15"/>
    </row>
    <row r="147" spans="1:16" ht="60">
      <c r="A147" s="59" t="s">
        <v>421</v>
      </c>
      <c r="B147" s="60" t="s">
        <v>453</v>
      </c>
      <c r="C147" s="15"/>
      <c r="D147" s="15"/>
      <c r="E147" s="101"/>
      <c r="F147" s="15"/>
      <c r="G147" s="15"/>
      <c r="H147" s="15"/>
      <c r="I147" s="124"/>
      <c r="J147" s="134">
        <f t="shared" si="2"/>
        <v>0</v>
      </c>
      <c r="K147" s="15"/>
      <c r="L147" s="15"/>
      <c r="M147" s="15"/>
      <c r="N147" s="15"/>
      <c r="O147" s="15"/>
      <c r="P147" s="15"/>
    </row>
    <row r="148" spans="1:16" ht="45">
      <c r="A148" s="59" t="s">
        <v>421</v>
      </c>
      <c r="B148" s="60" t="s">
        <v>454</v>
      </c>
      <c r="C148" s="15">
        <v>350000</v>
      </c>
      <c r="D148" s="15">
        <v>309111.95</v>
      </c>
      <c r="E148" s="101"/>
      <c r="F148" s="15"/>
      <c r="G148" s="15"/>
      <c r="H148" s="15"/>
      <c r="I148" s="124">
        <v>153471</v>
      </c>
      <c r="J148" s="134">
        <f t="shared" si="2"/>
        <v>155640.95000000001</v>
      </c>
      <c r="K148" s="15"/>
      <c r="L148" s="15"/>
      <c r="M148" s="15"/>
      <c r="N148" s="15"/>
      <c r="O148" s="15"/>
      <c r="P148" s="15"/>
    </row>
    <row r="149" spans="1:16" ht="30">
      <c r="A149" s="59" t="s">
        <v>421</v>
      </c>
      <c r="B149" s="60" t="s">
        <v>455</v>
      </c>
      <c r="C149" s="15">
        <v>250000</v>
      </c>
      <c r="D149" s="15">
        <v>92511.24</v>
      </c>
      <c r="E149" s="101"/>
      <c r="F149" s="15">
        <v>57450</v>
      </c>
      <c r="G149" s="15"/>
      <c r="H149" s="15"/>
      <c r="I149" s="124">
        <v>35061</v>
      </c>
      <c r="J149" s="134">
        <f t="shared" si="2"/>
        <v>0.24000000000523869</v>
      </c>
      <c r="K149" s="15"/>
      <c r="L149" s="15"/>
      <c r="M149" s="15"/>
      <c r="N149" s="15"/>
      <c r="O149" s="15"/>
      <c r="P149" s="15"/>
    </row>
    <row r="150" spans="1:16" ht="45">
      <c r="A150" s="59" t="s">
        <v>421</v>
      </c>
      <c r="B150" s="60" t="s">
        <v>456</v>
      </c>
      <c r="C150" s="15">
        <v>376220</v>
      </c>
      <c r="D150" s="15">
        <v>272220</v>
      </c>
      <c r="E150" s="101"/>
      <c r="F150" s="15">
        <v>92535</v>
      </c>
      <c r="G150" s="15"/>
      <c r="H150" s="15"/>
      <c r="I150" s="124">
        <v>46045</v>
      </c>
      <c r="J150" s="134">
        <f t="shared" si="2"/>
        <v>133640</v>
      </c>
      <c r="K150" s="15"/>
      <c r="L150" s="15"/>
      <c r="M150" s="15"/>
      <c r="N150" s="15"/>
      <c r="O150" s="15"/>
      <c r="P150" s="15"/>
    </row>
    <row r="151" spans="1:16">
      <c r="A151" s="59" t="s">
        <v>421</v>
      </c>
      <c r="B151" s="60" t="s">
        <v>457</v>
      </c>
      <c r="C151" s="15">
        <v>50000</v>
      </c>
      <c r="D151" s="15">
        <v>29000</v>
      </c>
      <c r="E151" s="101"/>
      <c r="F151" s="15">
        <v>15000</v>
      </c>
      <c r="G151" s="15"/>
      <c r="H151" s="15"/>
      <c r="I151" s="124">
        <v>14000</v>
      </c>
      <c r="J151" s="134">
        <f t="shared" si="2"/>
        <v>0</v>
      </c>
      <c r="K151" s="15"/>
      <c r="L151" s="15"/>
      <c r="M151" s="15"/>
      <c r="N151" s="15"/>
      <c r="O151" s="15"/>
      <c r="P151" s="15"/>
    </row>
    <row r="152" spans="1:16" ht="30">
      <c r="A152" s="59" t="s">
        <v>421</v>
      </c>
      <c r="B152" s="60" t="s">
        <v>458</v>
      </c>
      <c r="C152" s="15">
        <v>300000</v>
      </c>
      <c r="D152" s="15">
        <v>273000</v>
      </c>
      <c r="E152" s="101"/>
      <c r="F152" s="15">
        <v>26761</v>
      </c>
      <c r="G152" s="15"/>
      <c r="H152" s="15"/>
      <c r="I152" s="124">
        <v>76301</v>
      </c>
      <c r="J152" s="134">
        <f t="shared" si="2"/>
        <v>169938</v>
      </c>
      <c r="K152" s="15"/>
      <c r="L152" s="15"/>
      <c r="M152" s="15"/>
      <c r="N152" s="15"/>
      <c r="O152" s="15"/>
      <c r="P152" s="15"/>
    </row>
    <row r="153" spans="1:16" ht="30">
      <c r="A153" s="59" t="s">
        <v>421</v>
      </c>
      <c r="B153" s="60" t="s">
        <v>459</v>
      </c>
      <c r="C153" s="15"/>
      <c r="D153" s="15"/>
      <c r="E153" s="101"/>
      <c r="F153" s="15"/>
      <c r="G153" s="15"/>
      <c r="H153" s="15"/>
      <c r="I153" s="124"/>
      <c r="J153" s="134">
        <f t="shared" si="2"/>
        <v>0</v>
      </c>
      <c r="K153" s="15"/>
      <c r="L153" s="15"/>
      <c r="M153" s="15"/>
      <c r="N153" s="15"/>
      <c r="O153" s="15"/>
      <c r="P153" s="15"/>
    </row>
    <row r="154" spans="1:16" ht="30">
      <c r="A154" s="59" t="s">
        <v>421</v>
      </c>
      <c r="B154" s="60" t="s">
        <v>460</v>
      </c>
      <c r="C154" s="15"/>
      <c r="D154" s="15"/>
      <c r="E154" s="101"/>
      <c r="F154" s="15"/>
      <c r="G154" s="15"/>
      <c r="H154" s="15"/>
      <c r="I154" s="124"/>
      <c r="J154" s="134">
        <f t="shared" si="2"/>
        <v>0</v>
      </c>
      <c r="K154" s="15"/>
      <c r="L154" s="15"/>
      <c r="M154" s="15"/>
      <c r="N154" s="15"/>
      <c r="O154" s="15"/>
      <c r="P154" s="15"/>
    </row>
    <row r="155" spans="1:16">
      <c r="A155" s="59" t="s">
        <v>461</v>
      </c>
      <c r="B155" s="60" t="s">
        <v>462</v>
      </c>
      <c r="C155" s="15"/>
      <c r="D155" s="15"/>
      <c r="E155" s="101"/>
      <c r="F155" s="15"/>
      <c r="G155" s="15"/>
      <c r="H155" s="15"/>
      <c r="I155" s="124"/>
      <c r="J155" s="134">
        <f t="shared" si="2"/>
        <v>0</v>
      </c>
      <c r="K155" s="15"/>
      <c r="L155" s="15"/>
      <c r="M155" s="15"/>
      <c r="N155" s="15"/>
      <c r="O155" s="15"/>
      <c r="P155" s="15"/>
    </row>
    <row r="156" spans="1:16" ht="30">
      <c r="A156" s="59" t="s">
        <v>461</v>
      </c>
      <c r="B156" s="60" t="s">
        <v>463</v>
      </c>
      <c r="C156" s="15"/>
      <c r="D156" s="15"/>
      <c r="E156" s="101"/>
      <c r="F156" s="15"/>
      <c r="G156" s="15"/>
      <c r="H156" s="15"/>
      <c r="I156" s="124"/>
      <c r="J156" s="134">
        <f t="shared" si="2"/>
        <v>0</v>
      </c>
      <c r="K156" s="15"/>
      <c r="L156" s="15"/>
      <c r="M156" s="15"/>
      <c r="N156" s="15"/>
      <c r="O156" s="15"/>
      <c r="P156" s="15"/>
    </row>
    <row r="157" spans="1:16" ht="30">
      <c r="A157" s="59" t="s">
        <v>461</v>
      </c>
      <c r="B157" s="60" t="s">
        <v>464</v>
      </c>
      <c r="C157" s="15"/>
      <c r="D157" s="15"/>
      <c r="E157" s="101"/>
      <c r="F157" s="15"/>
      <c r="G157" s="15"/>
      <c r="H157" s="15"/>
      <c r="I157" s="124"/>
      <c r="J157" s="134">
        <f t="shared" si="2"/>
        <v>0</v>
      </c>
      <c r="K157" s="15"/>
      <c r="L157" s="15"/>
      <c r="M157" s="15"/>
      <c r="N157" s="15"/>
      <c r="O157" s="15"/>
      <c r="P157" s="15"/>
    </row>
    <row r="158" spans="1:16" ht="45">
      <c r="A158" s="59" t="s">
        <v>461</v>
      </c>
      <c r="B158" s="60" t="s">
        <v>465</v>
      </c>
      <c r="C158" s="15"/>
      <c r="D158" s="15"/>
      <c r="E158" s="101"/>
      <c r="F158" s="15"/>
      <c r="G158" s="15"/>
      <c r="H158" s="15"/>
      <c r="I158" s="124"/>
      <c r="J158" s="134">
        <f t="shared" si="2"/>
        <v>0</v>
      </c>
      <c r="K158" s="15"/>
      <c r="L158" s="15"/>
      <c r="M158" s="15"/>
      <c r="N158" s="15"/>
      <c r="O158" s="15"/>
      <c r="P158" s="15"/>
    </row>
    <row r="159" spans="1:16" ht="30">
      <c r="A159" s="59" t="s">
        <v>461</v>
      </c>
      <c r="B159" s="60" t="s">
        <v>466</v>
      </c>
      <c r="C159" s="15"/>
      <c r="D159" s="15"/>
      <c r="E159" s="101"/>
      <c r="F159" s="15"/>
      <c r="G159" s="15"/>
      <c r="H159" s="15"/>
      <c r="I159" s="124"/>
      <c r="J159" s="134">
        <f t="shared" si="2"/>
        <v>0</v>
      </c>
      <c r="K159" s="15"/>
      <c r="L159" s="15"/>
      <c r="M159" s="15"/>
      <c r="N159" s="15"/>
      <c r="O159" s="15"/>
      <c r="P159" s="15"/>
    </row>
    <row r="160" spans="1:16" ht="30">
      <c r="A160" s="59" t="s">
        <v>461</v>
      </c>
      <c r="B160" s="60" t="s">
        <v>467</v>
      </c>
      <c r="C160" s="15"/>
      <c r="D160" s="15"/>
      <c r="E160" s="101"/>
      <c r="F160" s="15"/>
      <c r="G160" s="15"/>
      <c r="H160" s="15"/>
      <c r="I160" s="124"/>
      <c r="J160" s="134">
        <f t="shared" si="2"/>
        <v>0</v>
      </c>
      <c r="K160" s="15"/>
      <c r="L160" s="15"/>
      <c r="M160" s="15"/>
      <c r="N160" s="15"/>
      <c r="O160" s="15"/>
      <c r="P160" s="15"/>
    </row>
    <row r="161" spans="1:16" ht="45">
      <c r="A161" s="59" t="s">
        <v>461</v>
      </c>
      <c r="B161" s="60" t="s">
        <v>468</v>
      </c>
      <c r="C161" s="15"/>
      <c r="D161" s="15"/>
      <c r="E161" s="101"/>
      <c r="F161" s="15"/>
      <c r="G161" s="15"/>
      <c r="H161" s="15"/>
      <c r="I161" s="124"/>
      <c r="J161" s="134">
        <f t="shared" si="2"/>
        <v>0</v>
      </c>
      <c r="K161" s="15"/>
      <c r="L161" s="15"/>
      <c r="M161" s="15"/>
      <c r="N161" s="15"/>
      <c r="O161" s="15"/>
      <c r="P161" s="15"/>
    </row>
    <row r="162" spans="1:16" ht="45">
      <c r="A162" s="59" t="s">
        <v>461</v>
      </c>
      <c r="B162" s="60" t="s">
        <v>469</v>
      </c>
      <c r="C162" s="15"/>
      <c r="D162" s="15"/>
      <c r="E162" s="101"/>
      <c r="F162" s="15"/>
      <c r="G162" s="15"/>
      <c r="H162" s="15"/>
      <c r="I162" s="124"/>
      <c r="J162" s="134">
        <f t="shared" si="2"/>
        <v>0</v>
      </c>
      <c r="K162" s="15"/>
      <c r="L162" s="15"/>
      <c r="M162" s="15"/>
      <c r="N162" s="15"/>
      <c r="O162" s="15"/>
      <c r="P162" s="15"/>
    </row>
    <row r="163" spans="1:16" ht="30">
      <c r="A163" s="59" t="s">
        <v>461</v>
      </c>
      <c r="B163" s="60" t="s">
        <v>470</v>
      </c>
      <c r="C163" s="15"/>
      <c r="D163" s="15"/>
      <c r="E163" s="101"/>
      <c r="F163" s="15"/>
      <c r="G163" s="15"/>
      <c r="H163" s="15"/>
      <c r="I163" s="124"/>
      <c r="J163" s="134">
        <f t="shared" si="2"/>
        <v>0</v>
      </c>
      <c r="K163" s="15"/>
      <c r="L163" s="15"/>
      <c r="M163" s="15"/>
      <c r="N163" s="15"/>
      <c r="O163" s="15"/>
      <c r="P163" s="15"/>
    </row>
    <row r="164" spans="1:16" ht="30">
      <c r="A164" s="59" t="s">
        <v>461</v>
      </c>
      <c r="B164" s="60" t="s">
        <v>471</v>
      </c>
      <c r="C164" s="15"/>
      <c r="D164" s="15"/>
      <c r="E164" s="101"/>
      <c r="F164" s="15"/>
      <c r="G164" s="15"/>
      <c r="H164" s="15"/>
      <c r="I164" s="124"/>
      <c r="J164" s="134">
        <f t="shared" si="2"/>
        <v>0</v>
      </c>
      <c r="K164" s="15"/>
      <c r="L164" s="15"/>
      <c r="M164" s="15"/>
      <c r="N164" s="15"/>
      <c r="O164" s="15"/>
      <c r="P164" s="15"/>
    </row>
    <row r="165" spans="1:16" ht="30">
      <c r="A165" s="59" t="s">
        <v>461</v>
      </c>
      <c r="B165" s="60" t="s">
        <v>472</v>
      </c>
      <c r="C165" s="15"/>
      <c r="D165" s="15"/>
      <c r="E165" s="101"/>
      <c r="F165" s="15"/>
      <c r="G165" s="15"/>
      <c r="H165" s="15"/>
      <c r="I165" s="124"/>
      <c r="J165" s="134">
        <f t="shared" si="2"/>
        <v>0</v>
      </c>
      <c r="K165" s="15"/>
      <c r="L165" s="15"/>
      <c r="M165" s="15"/>
      <c r="N165" s="15"/>
      <c r="O165" s="15"/>
      <c r="P165" s="15"/>
    </row>
    <row r="166" spans="1:16">
      <c r="A166" s="59" t="s">
        <v>461</v>
      </c>
      <c r="B166" s="60" t="s">
        <v>473</v>
      </c>
      <c r="C166" s="15"/>
      <c r="D166" s="15"/>
      <c r="E166" s="101"/>
      <c r="F166" s="15"/>
      <c r="G166" s="15"/>
      <c r="H166" s="15"/>
      <c r="I166" s="124"/>
      <c r="J166" s="134">
        <f t="shared" si="2"/>
        <v>0</v>
      </c>
      <c r="K166" s="15"/>
      <c r="L166" s="15"/>
      <c r="M166" s="15"/>
      <c r="N166" s="15"/>
      <c r="O166" s="15"/>
      <c r="P166" s="15"/>
    </row>
    <row r="167" spans="1:16" ht="30">
      <c r="A167" s="59" t="s">
        <v>461</v>
      </c>
      <c r="B167" s="60" t="s">
        <v>474</v>
      </c>
      <c r="C167" s="15"/>
      <c r="D167" s="15"/>
      <c r="E167" s="101"/>
      <c r="F167" s="15"/>
      <c r="G167" s="15"/>
      <c r="H167" s="15"/>
      <c r="I167" s="124"/>
      <c r="J167" s="134">
        <f t="shared" si="2"/>
        <v>0</v>
      </c>
      <c r="K167" s="15"/>
      <c r="L167" s="15"/>
      <c r="M167" s="15"/>
      <c r="N167" s="15"/>
      <c r="O167" s="15"/>
      <c r="P167" s="15"/>
    </row>
    <row r="168" spans="1:16" ht="60">
      <c r="A168" s="59" t="s">
        <v>461</v>
      </c>
      <c r="B168" s="60" t="s">
        <v>475</v>
      </c>
      <c r="C168" s="15"/>
      <c r="D168" s="15"/>
      <c r="E168" s="101"/>
      <c r="F168" s="15"/>
      <c r="G168" s="15"/>
      <c r="H168" s="15"/>
      <c r="I168" s="124"/>
      <c r="J168" s="134">
        <f t="shared" si="2"/>
        <v>0</v>
      </c>
      <c r="K168" s="15"/>
      <c r="L168" s="15"/>
      <c r="M168" s="15"/>
      <c r="N168" s="15"/>
      <c r="O168" s="15"/>
      <c r="P168" s="15"/>
    </row>
    <row r="169" spans="1:16" ht="45">
      <c r="A169" s="59" t="s">
        <v>461</v>
      </c>
      <c r="B169" s="60" t="s">
        <v>476</v>
      </c>
      <c r="C169" s="15">
        <v>200000</v>
      </c>
      <c r="D169" s="15">
        <v>195000</v>
      </c>
      <c r="E169" s="101"/>
      <c r="F169" s="15">
        <f>107925-19653</f>
        <v>88272</v>
      </c>
      <c r="G169" s="15"/>
      <c r="H169" s="15"/>
      <c r="I169" s="124">
        <v>10000</v>
      </c>
      <c r="J169" s="134">
        <f t="shared" si="2"/>
        <v>96728</v>
      </c>
      <c r="K169" s="15"/>
      <c r="L169" s="15"/>
      <c r="M169" s="15"/>
      <c r="N169" s="15"/>
      <c r="O169" s="15"/>
      <c r="P169" s="15"/>
    </row>
    <row r="170" spans="1:16">
      <c r="A170" s="59" t="s">
        <v>461</v>
      </c>
      <c r="B170" s="60" t="s">
        <v>477</v>
      </c>
      <c r="C170" s="15">
        <v>200000</v>
      </c>
      <c r="D170" s="15">
        <v>176151.11</v>
      </c>
      <c r="E170" s="101"/>
      <c r="F170" s="15"/>
      <c r="G170" s="15"/>
      <c r="H170" s="15"/>
      <c r="I170" s="124">
        <v>57151</v>
      </c>
      <c r="J170" s="134">
        <f t="shared" si="2"/>
        <v>119000.10999999999</v>
      </c>
      <c r="K170" s="15"/>
      <c r="L170" s="15"/>
      <c r="M170" s="15"/>
      <c r="N170" s="15"/>
      <c r="O170" s="15"/>
      <c r="P170" s="15"/>
    </row>
    <row r="171" spans="1:16" ht="30">
      <c r="A171" s="59" t="s">
        <v>461</v>
      </c>
      <c r="B171" s="60" t="s">
        <v>478</v>
      </c>
      <c r="C171" s="15"/>
      <c r="D171" s="15"/>
      <c r="E171" s="101"/>
      <c r="F171" s="15"/>
      <c r="G171" s="15"/>
      <c r="H171" s="15"/>
      <c r="I171" s="124"/>
      <c r="J171" s="134">
        <f t="shared" si="2"/>
        <v>0</v>
      </c>
      <c r="K171" s="15"/>
      <c r="L171" s="15"/>
      <c r="M171" s="15"/>
      <c r="N171" s="15"/>
      <c r="O171" s="15"/>
      <c r="P171" s="15"/>
    </row>
    <row r="172" spans="1:16">
      <c r="B172" s="64" t="s">
        <v>479</v>
      </c>
      <c r="C172" s="109">
        <f>SUM(C4:C171)</f>
        <v>4315848</v>
      </c>
      <c r="D172" s="109">
        <f t="shared" ref="D172:J172" si="3">SUM(D4:D171)</f>
        <v>3717199.9000000004</v>
      </c>
      <c r="E172" s="109">
        <f t="shared" si="3"/>
        <v>0</v>
      </c>
      <c r="F172" s="109">
        <f t="shared" si="3"/>
        <v>329855</v>
      </c>
      <c r="G172" s="109">
        <f t="shared" si="3"/>
        <v>0</v>
      </c>
      <c r="H172" s="109">
        <f t="shared" si="3"/>
        <v>0</v>
      </c>
      <c r="I172" s="109">
        <f t="shared" si="3"/>
        <v>657868</v>
      </c>
      <c r="J172" s="109">
        <f t="shared" si="3"/>
        <v>2729476.9</v>
      </c>
      <c r="K172" s="109">
        <f t="shared" ref="K172:P172" si="4">SUM(K4:K171)</f>
        <v>0</v>
      </c>
      <c r="L172" s="109">
        <f t="shared" si="4"/>
        <v>0</v>
      </c>
      <c r="M172" s="109">
        <f t="shared" si="4"/>
        <v>0</v>
      </c>
      <c r="N172" s="109">
        <f t="shared" si="4"/>
        <v>0</v>
      </c>
      <c r="O172" s="109">
        <f t="shared" si="4"/>
        <v>0</v>
      </c>
      <c r="P172" s="109">
        <f t="shared" si="4"/>
        <v>0</v>
      </c>
    </row>
    <row r="174" spans="1:16">
      <c r="J174" s="123">
        <v>2729477</v>
      </c>
    </row>
    <row r="175" spans="1:16">
      <c r="J175" s="123">
        <f>J172-J174</f>
        <v>-0.10000000009313226</v>
      </c>
    </row>
    <row r="176" spans="1:16">
      <c r="B176" s="4"/>
    </row>
    <row r="177" spans="2:2">
      <c r="B177" s="4"/>
    </row>
    <row r="178" spans="2:2">
      <c r="B178"/>
    </row>
  </sheetData>
  <sheetProtection selectLockedCells="1" selectUnlockedCells="1"/>
  <mergeCells count="4">
    <mergeCell ref="F1:H1"/>
    <mergeCell ref="J1:J2"/>
    <mergeCell ref="K1:O1"/>
    <mergeCell ref="F3:H3"/>
  </mergeCells>
  <printOptions horizontalCentered="1"/>
  <pageMargins left="0.19685039370078741" right="0.19685039370078741" top="0.51" bottom="0.59055118110236227" header="0.51181102362204722" footer="0.51181102362204722"/>
  <pageSetup paperSize="9" scale="29" firstPageNumber="0" fitToWidth="0" fitToHeight="0" orientation="portrait" cellComments="asDisplayed" horizontalDpi="300" verticalDpi="300" r:id="rId1"/>
  <headerFooter alignWithMargins="0">
    <oddHeader>&amp;C&amp;"Calibri,Regular"&amp;14</oddHeader>
  </headerFooter>
  <rowBreaks count="1" manualBreakCount="1">
    <brk id="9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23"/>
  <sheetViews>
    <sheetView view="pageBreakPreview" topLeftCell="B1" zoomScale="84" zoomScaleSheetLayoutView="84" workbookViewId="0">
      <pane xSplit="1" ySplit="3" topLeftCell="C114" activePane="bottomRight" state="frozen"/>
      <selection activeCell="B1" sqref="B1"/>
      <selection pane="topRight" activeCell="C1" sqref="C1"/>
      <selection pane="bottomLeft" activeCell="B4" sqref="B4"/>
      <selection pane="bottomRight" activeCell="J120" sqref="J120"/>
    </sheetView>
  </sheetViews>
  <sheetFormatPr defaultRowHeight="15"/>
  <cols>
    <col min="1" max="1" width="46.42578125" style="19" customWidth="1"/>
    <col min="2" max="2" width="59.42578125" style="20" customWidth="1"/>
    <col min="3" max="3" width="17" style="21" customWidth="1"/>
    <col min="4" max="5" width="16.7109375" style="28" customWidth="1"/>
    <col min="6" max="6" width="15.42578125" style="16" customWidth="1"/>
    <col min="7" max="7" width="16.5703125" style="16" customWidth="1"/>
    <col min="8" max="9" width="17.140625" style="16" customWidth="1"/>
    <col min="10" max="10" width="17.28515625" style="28" customWidth="1"/>
    <col min="11" max="12" width="12.5703125" style="16" customWidth="1"/>
    <col min="13" max="13" width="17.28515625" style="16" customWidth="1"/>
    <col min="14" max="14" width="12.5703125" style="16" customWidth="1"/>
    <col min="15" max="16" width="14.7109375" style="16" customWidth="1"/>
    <col min="17" max="175" width="8.85546875" style="16"/>
    <col min="176" max="176" width="10" style="16" customWidth="1"/>
    <col min="177" max="177" width="36.5703125" style="16" customWidth="1"/>
    <col min="178" max="178" width="36.140625" style="16" customWidth="1"/>
    <col min="179" max="259" width="9" style="16" customWidth="1"/>
    <col min="260" max="261" width="9.28515625" style="16" customWidth="1"/>
    <col min="262" max="431" width="8.85546875" style="16"/>
    <col min="432" max="432" width="10" style="16" customWidth="1"/>
    <col min="433" max="433" width="36.5703125" style="16" customWidth="1"/>
    <col min="434" max="434" width="36.140625" style="16" customWidth="1"/>
    <col min="435" max="515" width="9" style="16" customWidth="1"/>
    <col min="516" max="517" width="9.28515625" style="16" customWidth="1"/>
    <col min="518" max="687" width="8.85546875" style="16"/>
    <col min="688" max="688" width="10" style="16" customWidth="1"/>
    <col min="689" max="689" width="36.5703125" style="16" customWidth="1"/>
    <col min="690" max="690" width="36.140625" style="16" customWidth="1"/>
    <col min="691" max="771" width="9" style="16" customWidth="1"/>
    <col min="772" max="773" width="9.28515625" style="16" customWidth="1"/>
    <col min="774" max="943" width="8.85546875" style="16"/>
    <col min="944" max="944" width="10" style="16" customWidth="1"/>
    <col min="945" max="945" width="36.5703125" style="16" customWidth="1"/>
    <col min="946" max="946" width="36.140625" style="16" customWidth="1"/>
    <col min="947" max="1027" width="9" style="16" customWidth="1"/>
    <col min="1028" max="1029" width="9.28515625" style="16" customWidth="1"/>
    <col min="1030" max="1199" width="8.85546875" style="16"/>
    <col min="1200" max="1200" width="10" style="16" customWidth="1"/>
    <col min="1201" max="1201" width="36.5703125" style="16" customWidth="1"/>
    <col min="1202" max="1202" width="36.140625" style="16" customWidth="1"/>
    <col min="1203" max="1283" width="9" style="16" customWidth="1"/>
    <col min="1284" max="1285" width="9.28515625" style="16" customWidth="1"/>
    <col min="1286" max="1455" width="8.85546875" style="16"/>
    <col min="1456" max="1456" width="10" style="16" customWidth="1"/>
    <col min="1457" max="1457" width="36.5703125" style="16" customWidth="1"/>
    <col min="1458" max="1458" width="36.140625" style="16" customWidth="1"/>
    <col min="1459" max="1539" width="9" style="16" customWidth="1"/>
    <col min="1540" max="1541" width="9.28515625" style="16" customWidth="1"/>
    <col min="1542" max="1711" width="8.85546875" style="16"/>
    <col min="1712" max="1712" width="10" style="16" customWidth="1"/>
    <col min="1713" max="1713" width="36.5703125" style="16" customWidth="1"/>
    <col min="1714" max="1714" width="36.140625" style="16" customWidth="1"/>
    <col min="1715" max="1795" width="9" style="16" customWidth="1"/>
    <col min="1796" max="1797" width="9.28515625" style="16" customWidth="1"/>
    <col min="1798" max="1967" width="8.85546875" style="16"/>
    <col min="1968" max="1968" width="10" style="16" customWidth="1"/>
    <col min="1969" max="1969" width="36.5703125" style="16" customWidth="1"/>
    <col min="1970" max="1970" width="36.140625" style="16" customWidth="1"/>
    <col min="1971" max="2051" width="9" style="16" customWidth="1"/>
    <col min="2052" max="2053" width="9.28515625" style="16" customWidth="1"/>
    <col min="2054" max="2223" width="8.85546875" style="16"/>
    <col min="2224" max="2224" width="10" style="16" customWidth="1"/>
    <col min="2225" max="2225" width="36.5703125" style="16" customWidth="1"/>
    <col min="2226" max="2226" width="36.140625" style="16" customWidth="1"/>
    <col min="2227" max="2307" width="9" style="16" customWidth="1"/>
    <col min="2308" max="2309" width="9.28515625" style="16" customWidth="1"/>
    <col min="2310" max="2479" width="8.85546875" style="16"/>
    <col min="2480" max="2480" width="10" style="16" customWidth="1"/>
    <col min="2481" max="2481" width="36.5703125" style="16" customWidth="1"/>
    <col min="2482" max="2482" width="36.140625" style="16" customWidth="1"/>
    <col min="2483" max="2563" width="9" style="16" customWidth="1"/>
    <col min="2564" max="2565" width="9.28515625" style="16" customWidth="1"/>
    <col min="2566" max="2735" width="8.85546875" style="16"/>
    <col min="2736" max="2736" width="10" style="16" customWidth="1"/>
    <col min="2737" max="2737" width="36.5703125" style="16" customWidth="1"/>
    <col min="2738" max="2738" width="36.140625" style="16" customWidth="1"/>
    <col min="2739" max="2819" width="9" style="16" customWidth="1"/>
    <col min="2820" max="2821" width="9.28515625" style="16" customWidth="1"/>
    <col min="2822" max="2991" width="8.85546875" style="16"/>
    <col min="2992" max="2992" width="10" style="16" customWidth="1"/>
    <col min="2993" max="2993" width="36.5703125" style="16" customWidth="1"/>
    <col min="2994" max="2994" width="36.140625" style="16" customWidth="1"/>
    <col min="2995" max="3075" width="9" style="16" customWidth="1"/>
    <col min="3076" max="3077" width="9.28515625" style="16" customWidth="1"/>
    <col min="3078" max="3247" width="8.85546875" style="16"/>
    <col min="3248" max="3248" width="10" style="16" customWidth="1"/>
    <col min="3249" max="3249" width="36.5703125" style="16" customWidth="1"/>
    <col min="3250" max="3250" width="36.140625" style="16" customWidth="1"/>
    <col min="3251" max="3331" width="9" style="16" customWidth="1"/>
    <col min="3332" max="3333" width="9.28515625" style="16" customWidth="1"/>
    <col min="3334" max="3503" width="8.85546875" style="16"/>
    <col min="3504" max="3504" width="10" style="16" customWidth="1"/>
    <col min="3505" max="3505" width="36.5703125" style="16" customWidth="1"/>
    <col min="3506" max="3506" width="36.140625" style="16" customWidth="1"/>
    <col min="3507" max="3587" width="9" style="16" customWidth="1"/>
    <col min="3588" max="3589" width="9.28515625" style="16" customWidth="1"/>
    <col min="3590" max="3759" width="8.85546875" style="16"/>
    <col min="3760" max="3760" width="10" style="16" customWidth="1"/>
    <col min="3761" max="3761" width="36.5703125" style="16" customWidth="1"/>
    <col min="3762" max="3762" width="36.140625" style="16" customWidth="1"/>
    <col min="3763" max="3843" width="9" style="16" customWidth="1"/>
    <col min="3844" max="3845" width="9.28515625" style="16" customWidth="1"/>
    <col min="3846" max="4015" width="8.85546875" style="16"/>
    <col min="4016" max="4016" width="10" style="16" customWidth="1"/>
    <col min="4017" max="4017" width="36.5703125" style="16" customWidth="1"/>
    <col min="4018" max="4018" width="36.140625" style="16" customWidth="1"/>
    <col min="4019" max="4099" width="9" style="16" customWidth="1"/>
    <col min="4100" max="4101" width="9.28515625" style="16" customWidth="1"/>
    <col min="4102" max="4271" width="8.85546875" style="16"/>
    <col min="4272" max="4272" width="10" style="16" customWidth="1"/>
    <col min="4273" max="4273" width="36.5703125" style="16" customWidth="1"/>
    <col min="4274" max="4274" width="36.140625" style="16" customWidth="1"/>
    <col min="4275" max="4355" width="9" style="16" customWidth="1"/>
    <col min="4356" max="4357" width="9.28515625" style="16" customWidth="1"/>
    <col min="4358" max="4527" width="8.85546875" style="16"/>
    <col min="4528" max="4528" width="10" style="16" customWidth="1"/>
    <col min="4529" max="4529" width="36.5703125" style="16" customWidth="1"/>
    <col min="4530" max="4530" width="36.140625" style="16" customWidth="1"/>
    <col min="4531" max="4611" width="9" style="16" customWidth="1"/>
    <col min="4612" max="4613" width="9.28515625" style="16" customWidth="1"/>
    <col min="4614" max="4783" width="8.85546875" style="16"/>
    <col min="4784" max="4784" width="10" style="16" customWidth="1"/>
    <col min="4785" max="4785" width="36.5703125" style="16" customWidth="1"/>
    <col min="4786" max="4786" width="36.140625" style="16" customWidth="1"/>
    <col min="4787" max="4867" width="9" style="16" customWidth="1"/>
    <col min="4868" max="4869" width="9.28515625" style="16" customWidth="1"/>
    <col min="4870" max="5039" width="8.85546875" style="16"/>
    <col min="5040" max="5040" width="10" style="16" customWidth="1"/>
    <col min="5041" max="5041" width="36.5703125" style="16" customWidth="1"/>
    <col min="5042" max="5042" width="36.140625" style="16" customWidth="1"/>
    <col min="5043" max="5123" width="9" style="16" customWidth="1"/>
    <col min="5124" max="5125" width="9.28515625" style="16" customWidth="1"/>
    <col min="5126" max="5295" width="8.85546875" style="16"/>
    <col min="5296" max="5296" width="10" style="16" customWidth="1"/>
    <col min="5297" max="5297" width="36.5703125" style="16" customWidth="1"/>
    <col min="5298" max="5298" width="36.140625" style="16" customWidth="1"/>
    <col min="5299" max="5379" width="9" style="16" customWidth="1"/>
    <col min="5380" max="5381" width="9.28515625" style="16" customWidth="1"/>
    <col min="5382" max="5551" width="8.85546875" style="16"/>
    <col min="5552" max="5552" width="10" style="16" customWidth="1"/>
    <col min="5553" max="5553" width="36.5703125" style="16" customWidth="1"/>
    <col min="5554" max="5554" width="36.140625" style="16" customWidth="1"/>
    <col min="5555" max="5635" width="9" style="16" customWidth="1"/>
    <col min="5636" max="5637" width="9.28515625" style="16" customWidth="1"/>
    <col min="5638" max="5807" width="8.85546875" style="16"/>
    <col min="5808" max="5808" width="10" style="16" customWidth="1"/>
    <col min="5809" max="5809" width="36.5703125" style="16" customWidth="1"/>
    <col min="5810" max="5810" width="36.140625" style="16" customWidth="1"/>
    <col min="5811" max="5891" width="9" style="16" customWidth="1"/>
    <col min="5892" max="5893" width="9.28515625" style="16" customWidth="1"/>
    <col min="5894" max="6063" width="8.85546875" style="16"/>
    <col min="6064" max="6064" width="10" style="16" customWidth="1"/>
    <col min="6065" max="6065" width="36.5703125" style="16" customWidth="1"/>
    <col min="6066" max="6066" width="36.140625" style="16" customWidth="1"/>
    <col min="6067" max="6147" width="9" style="16" customWidth="1"/>
    <col min="6148" max="6149" width="9.28515625" style="16" customWidth="1"/>
    <col min="6150" max="6319" width="8.85546875" style="16"/>
    <col min="6320" max="6320" width="10" style="16" customWidth="1"/>
    <col min="6321" max="6321" width="36.5703125" style="16" customWidth="1"/>
    <col min="6322" max="6322" width="36.140625" style="16" customWidth="1"/>
    <col min="6323" max="6403" width="9" style="16" customWidth="1"/>
    <col min="6404" max="6405" width="9.28515625" style="16" customWidth="1"/>
    <col min="6406" max="6575" width="8.85546875" style="16"/>
    <col min="6576" max="6576" width="10" style="16" customWidth="1"/>
    <col min="6577" max="6577" width="36.5703125" style="16" customWidth="1"/>
    <col min="6578" max="6578" width="36.140625" style="16" customWidth="1"/>
    <col min="6579" max="6659" width="9" style="16" customWidth="1"/>
    <col min="6660" max="6661" width="9.28515625" style="16" customWidth="1"/>
    <col min="6662" max="6831" width="8.85546875" style="16"/>
    <col min="6832" max="6832" width="10" style="16" customWidth="1"/>
    <col min="6833" max="6833" width="36.5703125" style="16" customWidth="1"/>
    <col min="6834" max="6834" width="36.140625" style="16" customWidth="1"/>
    <col min="6835" max="6915" width="9" style="16" customWidth="1"/>
    <col min="6916" max="6917" width="9.28515625" style="16" customWidth="1"/>
    <col min="6918" max="7087" width="8.85546875" style="16"/>
    <col min="7088" max="7088" width="10" style="16" customWidth="1"/>
    <col min="7089" max="7089" width="36.5703125" style="16" customWidth="1"/>
    <col min="7090" max="7090" width="36.140625" style="16" customWidth="1"/>
    <col min="7091" max="7171" width="9" style="16" customWidth="1"/>
    <col min="7172" max="7173" width="9.28515625" style="16" customWidth="1"/>
    <col min="7174" max="7343" width="8.85546875" style="16"/>
    <col min="7344" max="7344" width="10" style="16" customWidth="1"/>
    <col min="7345" max="7345" width="36.5703125" style="16" customWidth="1"/>
    <col min="7346" max="7346" width="36.140625" style="16" customWidth="1"/>
    <col min="7347" max="7427" width="9" style="16" customWidth="1"/>
    <col min="7428" max="7429" width="9.28515625" style="16" customWidth="1"/>
    <col min="7430" max="7599" width="8.85546875" style="16"/>
    <col min="7600" max="7600" width="10" style="16" customWidth="1"/>
    <col min="7601" max="7601" width="36.5703125" style="16" customWidth="1"/>
    <col min="7602" max="7602" width="36.140625" style="16" customWidth="1"/>
    <col min="7603" max="7683" width="9" style="16" customWidth="1"/>
    <col min="7684" max="7685" width="9.28515625" style="16" customWidth="1"/>
    <col min="7686" max="7855" width="8.85546875" style="16"/>
    <col min="7856" max="7856" width="10" style="16" customWidth="1"/>
    <col min="7857" max="7857" width="36.5703125" style="16" customWidth="1"/>
    <col min="7858" max="7858" width="36.140625" style="16" customWidth="1"/>
    <col min="7859" max="7939" width="9" style="16" customWidth="1"/>
    <col min="7940" max="7941" width="9.28515625" style="16" customWidth="1"/>
    <col min="7942" max="8111" width="8.85546875" style="16"/>
    <col min="8112" max="8112" width="10" style="16" customWidth="1"/>
    <col min="8113" max="8113" width="36.5703125" style="16" customWidth="1"/>
    <col min="8114" max="8114" width="36.140625" style="16" customWidth="1"/>
    <col min="8115" max="8195" width="9" style="16" customWidth="1"/>
    <col min="8196" max="8197" width="9.28515625" style="16" customWidth="1"/>
    <col min="8198" max="8367" width="8.85546875" style="16"/>
    <col min="8368" max="8368" width="10" style="16" customWidth="1"/>
    <col min="8369" max="8369" width="36.5703125" style="16" customWidth="1"/>
    <col min="8370" max="8370" width="36.140625" style="16" customWidth="1"/>
    <col min="8371" max="8451" width="9" style="16" customWidth="1"/>
    <col min="8452" max="8453" width="9.28515625" style="16" customWidth="1"/>
    <col min="8454" max="8623" width="8.85546875" style="16"/>
    <col min="8624" max="8624" width="10" style="16" customWidth="1"/>
    <col min="8625" max="8625" width="36.5703125" style="16" customWidth="1"/>
    <col min="8626" max="8626" width="36.140625" style="16" customWidth="1"/>
    <col min="8627" max="8707" width="9" style="16" customWidth="1"/>
    <col min="8708" max="8709" width="9.28515625" style="16" customWidth="1"/>
    <col min="8710" max="8879" width="8.85546875" style="16"/>
    <col min="8880" max="8880" width="10" style="16" customWidth="1"/>
    <col min="8881" max="8881" width="36.5703125" style="16" customWidth="1"/>
    <col min="8882" max="8882" width="36.140625" style="16" customWidth="1"/>
    <col min="8883" max="8963" width="9" style="16" customWidth="1"/>
    <col min="8964" max="8965" width="9.28515625" style="16" customWidth="1"/>
    <col min="8966" max="9135" width="8.85546875" style="16"/>
    <col min="9136" max="9136" width="10" style="16" customWidth="1"/>
    <col min="9137" max="9137" width="36.5703125" style="16" customWidth="1"/>
    <col min="9138" max="9138" width="36.140625" style="16" customWidth="1"/>
    <col min="9139" max="9219" width="9" style="16" customWidth="1"/>
    <col min="9220" max="9221" width="9.28515625" style="16" customWidth="1"/>
    <col min="9222" max="9391" width="8.85546875" style="16"/>
    <col min="9392" max="9392" width="10" style="16" customWidth="1"/>
    <col min="9393" max="9393" width="36.5703125" style="16" customWidth="1"/>
    <col min="9394" max="9394" width="36.140625" style="16" customWidth="1"/>
    <col min="9395" max="9475" width="9" style="16" customWidth="1"/>
    <col min="9476" max="9477" width="9.28515625" style="16" customWidth="1"/>
    <col min="9478" max="9647" width="8.85546875" style="16"/>
    <col min="9648" max="9648" width="10" style="16" customWidth="1"/>
    <col min="9649" max="9649" width="36.5703125" style="16" customWidth="1"/>
    <col min="9650" max="9650" width="36.140625" style="16" customWidth="1"/>
    <col min="9651" max="9731" width="9" style="16" customWidth="1"/>
    <col min="9732" max="9733" width="9.28515625" style="16" customWidth="1"/>
    <col min="9734" max="9903" width="8.85546875" style="16"/>
    <col min="9904" max="9904" width="10" style="16" customWidth="1"/>
    <col min="9905" max="9905" width="36.5703125" style="16" customWidth="1"/>
    <col min="9906" max="9906" width="36.140625" style="16" customWidth="1"/>
    <col min="9907" max="9987" width="9" style="16" customWidth="1"/>
    <col min="9988" max="9989" width="9.28515625" style="16" customWidth="1"/>
    <col min="9990" max="10159" width="8.85546875" style="16"/>
    <col min="10160" max="10160" width="10" style="16" customWidth="1"/>
    <col min="10161" max="10161" width="36.5703125" style="16" customWidth="1"/>
    <col min="10162" max="10162" width="36.140625" style="16" customWidth="1"/>
    <col min="10163" max="10243" width="9" style="16" customWidth="1"/>
    <col min="10244" max="10245" width="9.28515625" style="16" customWidth="1"/>
    <col min="10246" max="10415" width="8.85546875" style="16"/>
    <col min="10416" max="10416" width="10" style="16" customWidth="1"/>
    <col min="10417" max="10417" width="36.5703125" style="16" customWidth="1"/>
    <col min="10418" max="10418" width="36.140625" style="16" customWidth="1"/>
    <col min="10419" max="10499" width="9" style="16" customWidth="1"/>
    <col min="10500" max="10501" width="9.28515625" style="16" customWidth="1"/>
    <col min="10502" max="10671" width="8.85546875" style="16"/>
    <col min="10672" max="10672" width="10" style="16" customWidth="1"/>
    <col min="10673" max="10673" width="36.5703125" style="16" customWidth="1"/>
    <col min="10674" max="10674" width="36.140625" style="16" customWidth="1"/>
    <col min="10675" max="10755" width="9" style="16" customWidth="1"/>
    <col min="10756" max="10757" width="9.28515625" style="16" customWidth="1"/>
    <col min="10758" max="10927" width="8.85546875" style="16"/>
    <col min="10928" max="10928" width="10" style="16" customWidth="1"/>
    <col min="10929" max="10929" width="36.5703125" style="16" customWidth="1"/>
    <col min="10930" max="10930" width="36.140625" style="16" customWidth="1"/>
    <col min="10931" max="11011" width="9" style="16" customWidth="1"/>
    <col min="11012" max="11013" width="9.28515625" style="16" customWidth="1"/>
    <col min="11014" max="11183" width="8.85546875" style="16"/>
    <col min="11184" max="11184" width="10" style="16" customWidth="1"/>
    <col min="11185" max="11185" width="36.5703125" style="16" customWidth="1"/>
    <col min="11186" max="11186" width="36.140625" style="16" customWidth="1"/>
    <col min="11187" max="11267" width="9" style="16" customWidth="1"/>
    <col min="11268" max="11269" width="9.28515625" style="16" customWidth="1"/>
    <col min="11270" max="11439" width="8.85546875" style="16"/>
    <col min="11440" max="11440" width="10" style="16" customWidth="1"/>
    <col min="11441" max="11441" width="36.5703125" style="16" customWidth="1"/>
    <col min="11442" max="11442" width="36.140625" style="16" customWidth="1"/>
    <col min="11443" max="11523" width="9" style="16" customWidth="1"/>
    <col min="11524" max="11525" width="9.28515625" style="16" customWidth="1"/>
    <col min="11526" max="11695" width="8.85546875" style="16"/>
    <col min="11696" max="11696" width="10" style="16" customWidth="1"/>
    <col min="11697" max="11697" width="36.5703125" style="16" customWidth="1"/>
    <col min="11698" max="11698" width="36.140625" style="16" customWidth="1"/>
    <col min="11699" max="11779" width="9" style="16" customWidth="1"/>
    <col min="11780" max="11781" width="9.28515625" style="16" customWidth="1"/>
    <col min="11782" max="11951" width="8.85546875" style="16"/>
    <col min="11952" max="11952" width="10" style="16" customWidth="1"/>
    <col min="11953" max="11953" width="36.5703125" style="16" customWidth="1"/>
    <col min="11954" max="11954" width="36.140625" style="16" customWidth="1"/>
    <col min="11955" max="12035" width="9" style="16" customWidth="1"/>
    <col min="12036" max="12037" width="9.28515625" style="16" customWidth="1"/>
    <col min="12038" max="12207" width="8.85546875" style="16"/>
    <col min="12208" max="12208" width="10" style="16" customWidth="1"/>
    <col min="12209" max="12209" width="36.5703125" style="16" customWidth="1"/>
    <col min="12210" max="12210" width="36.140625" style="16" customWidth="1"/>
    <col min="12211" max="12291" width="9" style="16" customWidth="1"/>
    <col min="12292" max="12293" width="9.28515625" style="16" customWidth="1"/>
    <col min="12294" max="12463" width="8.85546875" style="16"/>
    <col min="12464" max="12464" width="10" style="16" customWidth="1"/>
    <col min="12465" max="12465" width="36.5703125" style="16" customWidth="1"/>
    <col min="12466" max="12466" width="36.140625" style="16" customWidth="1"/>
    <col min="12467" max="12547" width="9" style="16" customWidth="1"/>
    <col min="12548" max="12549" width="9.28515625" style="16" customWidth="1"/>
    <col min="12550" max="12719" width="8.85546875" style="16"/>
    <col min="12720" max="12720" width="10" style="16" customWidth="1"/>
    <col min="12721" max="12721" width="36.5703125" style="16" customWidth="1"/>
    <col min="12722" max="12722" width="36.140625" style="16" customWidth="1"/>
    <col min="12723" max="12803" width="9" style="16" customWidth="1"/>
    <col min="12804" max="12805" width="9.28515625" style="16" customWidth="1"/>
    <col min="12806" max="12975" width="8.85546875" style="16"/>
    <col min="12976" max="12976" width="10" style="16" customWidth="1"/>
    <col min="12977" max="12977" width="36.5703125" style="16" customWidth="1"/>
    <col min="12978" max="12978" width="36.140625" style="16" customWidth="1"/>
    <col min="12979" max="13059" width="9" style="16" customWidth="1"/>
    <col min="13060" max="13061" width="9.28515625" style="16" customWidth="1"/>
    <col min="13062" max="13231" width="8.85546875" style="16"/>
    <col min="13232" max="13232" width="10" style="16" customWidth="1"/>
    <col min="13233" max="13233" width="36.5703125" style="16" customWidth="1"/>
    <col min="13234" max="13234" width="36.140625" style="16" customWidth="1"/>
    <col min="13235" max="13315" width="9" style="16" customWidth="1"/>
    <col min="13316" max="13317" width="9.28515625" style="16" customWidth="1"/>
    <col min="13318" max="13487" width="8.85546875" style="16"/>
    <col min="13488" max="13488" width="10" style="16" customWidth="1"/>
    <col min="13489" max="13489" width="36.5703125" style="16" customWidth="1"/>
    <col min="13490" max="13490" width="36.140625" style="16" customWidth="1"/>
    <col min="13491" max="13571" width="9" style="16" customWidth="1"/>
    <col min="13572" max="13573" width="9.28515625" style="16" customWidth="1"/>
    <col min="13574" max="13743" width="8.85546875" style="16"/>
    <col min="13744" max="13744" width="10" style="16" customWidth="1"/>
    <col min="13745" max="13745" width="36.5703125" style="16" customWidth="1"/>
    <col min="13746" max="13746" width="36.140625" style="16" customWidth="1"/>
    <col min="13747" max="13827" width="9" style="16" customWidth="1"/>
    <col min="13828" max="13829" width="9.28515625" style="16" customWidth="1"/>
    <col min="13830" max="13999" width="8.85546875" style="16"/>
    <col min="14000" max="14000" width="10" style="16" customWidth="1"/>
    <col min="14001" max="14001" width="36.5703125" style="16" customWidth="1"/>
    <col min="14002" max="14002" width="36.140625" style="16" customWidth="1"/>
    <col min="14003" max="14083" width="9" style="16" customWidth="1"/>
    <col min="14084" max="14085" width="9.28515625" style="16" customWidth="1"/>
    <col min="14086" max="14255" width="8.85546875" style="16"/>
    <col min="14256" max="14256" width="10" style="16" customWidth="1"/>
    <col min="14257" max="14257" width="36.5703125" style="16" customWidth="1"/>
    <col min="14258" max="14258" width="36.140625" style="16" customWidth="1"/>
    <col min="14259" max="14339" width="9" style="16" customWidth="1"/>
    <col min="14340" max="14341" width="9.28515625" style="16" customWidth="1"/>
    <col min="14342" max="14511" width="8.85546875" style="16"/>
    <col min="14512" max="14512" width="10" style="16" customWidth="1"/>
    <col min="14513" max="14513" width="36.5703125" style="16" customWidth="1"/>
    <col min="14514" max="14514" width="36.140625" style="16" customWidth="1"/>
    <col min="14515" max="14595" width="9" style="16" customWidth="1"/>
    <col min="14596" max="14597" width="9.28515625" style="16" customWidth="1"/>
    <col min="14598" max="14767" width="8.85546875" style="16"/>
    <col min="14768" max="14768" width="10" style="16" customWidth="1"/>
    <col min="14769" max="14769" width="36.5703125" style="16" customWidth="1"/>
    <col min="14770" max="14770" width="36.140625" style="16" customWidth="1"/>
    <col min="14771" max="14851" width="9" style="16" customWidth="1"/>
    <col min="14852" max="14853" width="9.28515625" style="16" customWidth="1"/>
    <col min="14854" max="15023" width="8.85546875" style="16"/>
    <col min="15024" max="15024" width="10" style="16" customWidth="1"/>
    <col min="15025" max="15025" width="36.5703125" style="16" customWidth="1"/>
    <col min="15026" max="15026" width="36.140625" style="16" customWidth="1"/>
    <col min="15027" max="15107" width="9" style="16" customWidth="1"/>
    <col min="15108" max="15109" width="9.28515625" style="16" customWidth="1"/>
    <col min="15110" max="15279" width="8.85546875" style="16"/>
    <col min="15280" max="15280" width="10" style="16" customWidth="1"/>
    <col min="15281" max="15281" width="36.5703125" style="16" customWidth="1"/>
    <col min="15282" max="15282" width="36.140625" style="16" customWidth="1"/>
    <col min="15283" max="15363" width="9" style="16" customWidth="1"/>
    <col min="15364" max="15365" width="9.28515625" style="16" customWidth="1"/>
    <col min="15366" max="15535" width="8.85546875" style="16"/>
    <col min="15536" max="15536" width="10" style="16" customWidth="1"/>
    <col min="15537" max="15537" width="36.5703125" style="16" customWidth="1"/>
    <col min="15538" max="15538" width="36.140625" style="16" customWidth="1"/>
    <col min="15539" max="15619" width="9" style="16" customWidth="1"/>
    <col min="15620" max="15621" width="9.28515625" style="16" customWidth="1"/>
    <col min="15622" max="15791" width="8.85546875" style="16"/>
    <col min="15792" max="15792" width="10" style="16" customWidth="1"/>
    <col min="15793" max="15793" width="36.5703125" style="16" customWidth="1"/>
    <col min="15794" max="15794" width="36.140625" style="16" customWidth="1"/>
    <col min="15795" max="15875" width="9" style="16" customWidth="1"/>
    <col min="15876" max="15877" width="9.28515625" style="16" customWidth="1"/>
    <col min="15878" max="16047" width="8.85546875" style="16"/>
    <col min="16048" max="16048" width="10" style="16" customWidth="1"/>
    <col min="16049" max="16049" width="36.5703125" style="16" customWidth="1"/>
    <col min="16050" max="16050" width="36.140625" style="16" customWidth="1"/>
    <col min="16051" max="16131" width="9" style="16" customWidth="1"/>
    <col min="16132" max="16133" width="9.28515625" style="16" customWidth="1"/>
    <col min="16134" max="16384" width="8.85546875" style="16"/>
  </cols>
  <sheetData>
    <row r="1" spans="1:16" ht="14.45" customHeight="1">
      <c r="C1" s="87"/>
      <c r="D1"/>
      <c r="E1"/>
      <c r="F1" s="138" t="s">
        <v>754</v>
      </c>
      <c r="G1" s="139"/>
      <c r="H1" s="140"/>
      <c r="I1" s="122"/>
      <c r="J1" s="151" t="s">
        <v>755</v>
      </c>
      <c r="K1" s="142" t="s">
        <v>298</v>
      </c>
      <c r="L1" s="142"/>
      <c r="M1" s="142"/>
      <c r="N1" s="142"/>
      <c r="O1" s="142"/>
    </row>
    <row r="2" spans="1:16" s="14" customFormat="1" ht="95.25" customHeight="1">
      <c r="A2" s="3" t="s">
        <v>84</v>
      </c>
      <c r="B2" s="3" t="s">
        <v>164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5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 s="14" customFormat="1">
      <c r="A3" s="39"/>
      <c r="B3" s="3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8"/>
      <c r="J3" s="115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76" t="s">
        <v>483</v>
      </c>
      <c r="B4" s="77" t="s">
        <v>484</v>
      </c>
      <c r="C4" s="15"/>
      <c r="D4" s="27"/>
      <c r="E4" s="100"/>
      <c r="F4" s="15"/>
      <c r="G4" s="15"/>
      <c r="H4" s="55"/>
      <c r="I4" s="120"/>
      <c r="J4" s="27">
        <f>D4+E4-F4-G4-H4-I4</f>
        <v>0</v>
      </c>
      <c r="K4" s="55"/>
      <c r="L4" s="55"/>
      <c r="M4" s="55"/>
      <c r="N4" s="55"/>
      <c r="O4" s="55"/>
      <c r="P4" s="55"/>
    </row>
    <row r="5" spans="1:16" ht="54" customHeight="1">
      <c r="A5" s="76" t="s">
        <v>483</v>
      </c>
      <c r="B5" s="77" t="s">
        <v>485</v>
      </c>
      <c r="C5" s="15"/>
      <c r="D5" s="27"/>
      <c r="E5" s="100"/>
      <c r="F5" s="15"/>
      <c r="G5" s="15"/>
      <c r="H5" s="55"/>
      <c r="I5" s="120"/>
      <c r="J5" s="27">
        <f t="shared" ref="J5:J68" si="0">D5+E5-F5-G5-H5-I5</f>
        <v>0</v>
      </c>
      <c r="K5" s="55"/>
      <c r="L5" s="55"/>
      <c r="M5" s="55"/>
      <c r="N5" s="55"/>
      <c r="O5" s="55"/>
      <c r="P5" s="55"/>
    </row>
    <row r="6" spans="1:16" ht="54" customHeight="1">
      <c r="A6" s="76" t="s">
        <v>486</v>
      </c>
      <c r="B6" s="77" t="s">
        <v>487</v>
      </c>
      <c r="C6" s="15"/>
      <c r="D6" s="27"/>
      <c r="E6" s="100"/>
      <c r="F6" s="15"/>
      <c r="G6" s="15"/>
      <c r="H6" s="55"/>
      <c r="I6" s="120"/>
      <c r="J6" s="27">
        <f t="shared" si="0"/>
        <v>0</v>
      </c>
      <c r="K6" s="55"/>
      <c r="L6" s="55"/>
      <c r="M6" s="55"/>
      <c r="N6" s="55"/>
      <c r="O6" s="55"/>
      <c r="P6" s="55"/>
    </row>
    <row r="7" spans="1:16" ht="54" customHeight="1">
      <c r="A7" s="76" t="s">
        <v>486</v>
      </c>
      <c r="B7" s="77" t="s">
        <v>488</v>
      </c>
      <c r="C7" s="15"/>
      <c r="D7" s="27"/>
      <c r="E7" s="100"/>
      <c r="F7" s="15"/>
      <c r="G7" s="15"/>
      <c r="H7" s="55"/>
      <c r="I7" s="120"/>
      <c r="J7" s="27">
        <f t="shared" si="0"/>
        <v>0</v>
      </c>
      <c r="K7" s="55"/>
      <c r="L7" s="55"/>
      <c r="M7" s="55"/>
      <c r="N7" s="55"/>
      <c r="O7" s="55"/>
      <c r="P7" s="55"/>
    </row>
    <row r="8" spans="1:16" ht="54" customHeight="1">
      <c r="A8" s="76" t="s">
        <v>486</v>
      </c>
      <c r="B8" s="77" t="s">
        <v>489</v>
      </c>
      <c r="C8" s="15"/>
      <c r="D8" s="27"/>
      <c r="E8" s="100"/>
      <c r="F8" s="15"/>
      <c r="G8" s="15"/>
      <c r="H8" s="55"/>
      <c r="I8" s="120"/>
      <c r="J8" s="27">
        <f t="shared" si="0"/>
        <v>0</v>
      </c>
      <c r="K8" s="55"/>
      <c r="L8" s="55"/>
      <c r="M8" s="55"/>
      <c r="N8" s="55"/>
      <c r="O8" s="55"/>
      <c r="P8" s="55"/>
    </row>
    <row r="9" spans="1:16" ht="54" customHeight="1">
      <c r="A9" s="76" t="s">
        <v>486</v>
      </c>
      <c r="B9" s="77" t="s">
        <v>490</v>
      </c>
      <c r="C9" s="15"/>
      <c r="D9" s="27"/>
      <c r="E9" s="100"/>
      <c r="F9" s="15"/>
      <c r="G9" s="15"/>
      <c r="H9" s="55"/>
      <c r="I9" s="120"/>
      <c r="J9" s="27">
        <f t="shared" si="0"/>
        <v>0</v>
      </c>
      <c r="K9" s="55"/>
      <c r="L9" s="55"/>
      <c r="M9" s="55"/>
      <c r="N9" s="55"/>
      <c r="O9" s="55"/>
      <c r="P9" s="55"/>
    </row>
    <row r="10" spans="1:16" ht="54" customHeight="1">
      <c r="A10" s="76" t="s">
        <v>486</v>
      </c>
      <c r="B10" s="77" t="s">
        <v>491</v>
      </c>
      <c r="C10" s="15"/>
      <c r="D10" s="27"/>
      <c r="E10" s="100"/>
      <c r="F10" s="15"/>
      <c r="G10" s="15"/>
      <c r="H10" s="55"/>
      <c r="I10" s="120"/>
      <c r="J10" s="27">
        <f t="shared" si="0"/>
        <v>0</v>
      </c>
      <c r="K10" s="55"/>
      <c r="L10" s="55"/>
      <c r="M10" s="55"/>
      <c r="N10" s="55"/>
      <c r="O10" s="55"/>
      <c r="P10" s="55"/>
    </row>
    <row r="11" spans="1:16" ht="54" customHeight="1">
      <c r="A11" s="76" t="s">
        <v>486</v>
      </c>
      <c r="B11" s="77" t="s">
        <v>492</v>
      </c>
      <c r="C11" s="15"/>
      <c r="D11" s="27"/>
      <c r="E11" s="100"/>
      <c r="F11" s="15"/>
      <c r="G11" s="15"/>
      <c r="H11" s="55"/>
      <c r="I11" s="120"/>
      <c r="J11" s="27">
        <f t="shared" si="0"/>
        <v>0</v>
      </c>
      <c r="K11" s="55"/>
      <c r="L11" s="55"/>
      <c r="M11" s="55"/>
      <c r="N11" s="55"/>
      <c r="O11" s="55"/>
      <c r="P11" s="55"/>
    </row>
    <row r="12" spans="1:16" ht="54" customHeight="1">
      <c r="A12" s="76" t="s">
        <v>486</v>
      </c>
      <c r="B12" s="77" t="s">
        <v>493</v>
      </c>
      <c r="C12" s="15"/>
      <c r="D12" s="27"/>
      <c r="E12" s="100"/>
      <c r="F12" s="15"/>
      <c r="G12" s="15"/>
      <c r="H12" s="55"/>
      <c r="I12" s="120"/>
      <c r="J12" s="27">
        <f t="shared" si="0"/>
        <v>0</v>
      </c>
      <c r="K12" s="55"/>
      <c r="L12" s="55"/>
      <c r="M12" s="55"/>
      <c r="N12" s="55"/>
      <c r="O12" s="55"/>
      <c r="P12" s="55"/>
    </row>
    <row r="13" spans="1:16" ht="54" customHeight="1">
      <c r="A13" s="76" t="s">
        <v>486</v>
      </c>
      <c r="B13" s="77" t="s">
        <v>494</v>
      </c>
      <c r="C13" s="15"/>
      <c r="D13" s="27"/>
      <c r="E13" s="100"/>
      <c r="F13" s="15"/>
      <c r="G13" s="15"/>
      <c r="H13" s="55"/>
      <c r="I13" s="120"/>
      <c r="J13" s="27">
        <f t="shared" si="0"/>
        <v>0</v>
      </c>
      <c r="K13" s="55"/>
      <c r="L13" s="55"/>
      <c r="M13" s="55"/>
      <c r="N13" s="55"/>
      <c r="O13" s="55"/>
      <c r="P13" s="55"/>
    </row>
    <row r="14" spans="1:16" ht="54" customHeight="1">
      <c r="A14" s="76" t="s">
        <v>486</v>
      </c>
      <c r="B14" s="77" t="s">
        <v>495</v>
      </c>
      <c r="C14" s="15"/>
      <c r="D14" s="27"/>
      <c r="E14" s="100"/>
      <c r="F14" s="15"/>
      <c r="G14" s="15"/>
      <c r="H14" s="55"/>
      <c r="I14" s="120"/>
      <c r="J14" s="27">
        <f t="shared" si="0"/>
        <v>0</v>
      </c>
      <c r="K14" s="55"/>
      <c r="L14" s="55"/>
      <c r="M14" s="55"/>
      <c r="N14" s="55"/>
      <c r="O14" s="55"/>
      <c r="P14" s="55"/>
    </row>
    <row r="15" spans="1:16" ht="54" customHeight="1">
      <c r="A15" s="76" t="s">
        <v>486</v>
      </c>
      <c r="B15" s="77" t="s">
        <v>496</v>
      </c>
      <c r="C15" s="15"/>
      <c r="D15" s="27"/>
      <c r="E15" s="100"/>
      <c r="F15" s="15"/>
      <c r="G15" s="15"/>
      <c r="H15" s="55"/>
      <c r="I15" s="120"/>
      <c r="J15" s="27">
        <f t="shared" si="0"/>
        <v>0</v>
      </c>
      <c r="K15" s="55"/>
      <c r="L15" s="55"/>
      <c r="M15" s="55"/>
      <c r="N15" s="55"/>
      <c r="O15" s="55"/>
      <c r="P15" s="55"/>
    </row>
    <row r="16" spans="1:16" ht="54" customHeight="1">
      <c r="A16" s="76" t="s">
        <v>486</v>
      </c>
      <c r="B16" s="77" t="s">
        <v>497</v>
      </c>
      <c r="C16" s="15"/>
      <c r="D16" s="27"/>
      <c r="E16" s="100"/>
      <c r="F16" s="15"/>
      <c r="G16" s="15"/>
      <c r="H16" s="55"/>
      <c r="I16" s="120"/>
      <c r="J16" s="27">
        <f t="shared" si="0"/>
        <v>0</v>
      </c>
      <c r="K16" s="55"/>
      <c r="L16" s="55"/>
      <c r="M16" s="55"/>
      <c r="N16" s="55"/>
      <c r="O16" s="55"/>
      <c r="P16" s="55"/>
    </row>
    <row r="17" spans="1:16" ht="65.25" customHeight="1">
      <c r="A17" s="76" t="s">
        <v>486</v>
      </c>
      <c r="B17" s="77" t="s">
        <v>498</v>
      </c>
      <c r="C17" s="15"/>
      <c r="D17" s="27"/>
      <c r="E17" s="100"/>
      <c r="F17" s="15"/>
      <c r="G17" s="15"/>
      <c r="H17" s="55"/>
      <c r="I17" s="120"/>
      <c r="J17" s="27">
        <f t="shared" si="0"/>
        <v>0</v>
      </c>
      <c r="K17" s="55"/>
      <c r="L17" s="55"/>
      <c r="M17" s="55"/>
      <c r="N17" s="55"/>
      <c r="O17" s="55"/>
      <c r="P17" s="55"/>
    </row>
    <row r="18" spans="1:16" ht="54" customHeight="1">
      <c r="A18" s="76" t="s">
        <v>486</v>
      </c>
      <c r="B18" s="77" t="s">
        <v>499</v>
      </c>
      <c r="C18" s="15"/>
      <c r="D18" s="27"/>
      <c r="E18" s="100"/>
      <c r="F18" s="15"/>
      <c r="G18" s="15"/>
      <c r="H18" s="55"/>
      <c r="I18" s="120"/>
      <c r="J18" s="27">
        <f t="shared" si="0"/>
        <v>0</v>
      </c>
      <c r="K18" s="55"/>
      <c r="L18" s="55"/>
      <c r="M18" s="55"/>
      <c r="N18" s="55"/>
      <c r="O18" s="55"/>
      <c r="P18" s="55"/>
    </row>
    <row r="19" spans="1:16" ht="54" customHeight="1">
      <c r="A19" s="76" t="s">
        <v>486</v>
      </c>
      <c r="B19" s="77" t="s">
        <v>500</v>
      </c>
      <c r="C19" s="15"/>
      <c r="D19" s="27"/>
      <c r="E19" s="100"/>
      <c r="F19" s="15"/>
      <c r="G19" s="15"/>
      <c r="H19" s="55"/>
      <c r="I19" s="120"/>
      <c r="J19" s="27">
        <f t="shared" si="0"/>
        <v>0</v>
      </c>
      <c r="K19" s="55"/>
      <c r="L19" s="55"/>
      <c r="M19" s="55"/>
      <c r="N19" s="55"/>
      <c r="O19" s="55"/>
      <c r="P19" s="55"/>
    </row>
    <row r="20" spans="1:16" ht="80.25" customHeight="1">
      <c r="A20" s="76" t="s">
        <v>486</v>
      </c>
      <c r="B20" s="77" t="s">
        <v>501</v>
      </c>
      <c r="C20" s="15"/>
      <c r="D20" s="27"/>
      <c r="E20" s="100"/>
      <c r="F20" s="15"/>
      <c r="G20" s="15"/>
      <c r="H20" s="55"/>
      <c r="I20" s="120"/>
      <c r="J20" s="27">
        <f t="shared" si="0"/>
        <v>0</v>
      </c>
      <c r="K20" s="55"/>
      <c r="L20" s="55"/>
      <c r="M20" s="55"/>
      <c r="N20" s="55"/>
      <c r="O20" s="55"/>
      <c r="P20" s="55"/>
    </row>
    <row r="21" spans="1:16" ht="54" customHeight="1">
      <c r="A21" s="76" t="s">
        <v>486</v>
      </c>
      <c r="B21" s="77" t="s">
        <v>502</v>
      </c>
      <c r="C21" s="15"/>
      <c r="D21" s="27"/>
      <c r="E21" s="100"/>
      <c r="F21" s="15"/>
      <c r="G21" s="15"/>
      <c r="H21" s="55"/>
      <c r="I21" s="120"/>
      <c r="J21" s="27">
        <f t="shared" si="0"/>
        <v>0</v>
      </c>
      <c r="K21" s="55"/>
      <c r="L21" s="55"/>
      <c r="M21" s="55"/>
      <c r="N21" s="55"/>
      <c r="O21" s="55"/>
      <c r="P21" s="55"/>
    </row>
    <row r="22" spans="1:16" ht="66" customHeight="1">
      <c r="A22" s="76" t="s">
        <v>486</v>
      </c>
      <c r="B22" s="77" t="s">
        <v>503</v>
      </c>
      <c r="C22" s="15"/>
      <c r="D22" s="27"/>
      <c r="E22" s="100"/>
      <c r="F22" s="15"/>
      <c r="G22" s="15"/>
      <c r="H22" s="55"/>
      <c r="I22" s="120"/>
      <c r="J22" s="27">
        <f t="shared" si="0"/>
        <v>0</v>
      </c>
      <c r="K22" s="55"/>
      <c r="L22" s="55"/>
      <c r="M22" s="55"/>
      <c r="N22" s="55"/>
      <c r="O22" s="55"/>
      <c r="P22" s="55"/>
    </row>
    <row r="23" spans="1:16" ht="54" customHeight="1">
      <c r="A23" s="76" t="s">
        <v>486</v>
      </c>
      <c r="B23" s="77" t="s">
        <v>504</v>
      </c>
      <c r="C23" s="15"/>
      <c r="D23" s="27"/>
      <c r="E23" s="100"/>
      <c r="F23" s="15"/>
      <c r="G23" s="15"/>
      <c r="H23" s="55"/>
      <c r="I23" s="120"/>
      <c r="J23" s="27">
        <f t="shared" si="0"/>
        <v>0</v>
      </c>
      <c r="K23" s="55"/>
      <c r="L23" s="55"/>
      <c r="M23" s="55"/>
      <c r="N23" s="55"/>
      <c r="O23" s="55"/>
      <c r="P23" s="55"/>
    </row>
    <row r="24" spans="1:16" ht="54" customHeight="1">
      <c r="A24" s="76" t="s">
        <v>486</v>
      </c>
      <c r="B24" s="77" t="s">
        <v>505</v>
      </c>
      <c r="C24" s="15"/>
      <c r="D24" s="27"/>
      <c r="E24" s="100"/>
      <c r="F24" s="15"/>
      <c r="G24" s="15"/>
      <c r="H24" s="55"/>
      <c r="I24" s="120"/>
      <c r="J24" s="27">
        <f t="shared" si="0"/>
        <v>0</v>
      </c>
      <c r="K24" s="55"/>
      <c r="L24" s="55"/>
      <c r="M24" s="55"/>
      <c r="N24" s="55"/>
      <c r="O24" s="55"/>
      <c r="P24" s="55"/>
    </row>
    <row r="25" spans="1:16" ht="54" customHeight="1">
      <c r="A25" s="76" t="s">
        <v>486</v>
      </c>
      <c r="B25" s="77" t="s">
        <v>506</v>
      </c>
      <c r="C25" s="15"/>
      <c r="D25" s="27"/>
      <c r="E25" s="100"/>
      <c r="F25" s="15"/>
      <c r="G25" s="15"/>
      <c r="H25" s="55"/>
      <c r="I25" s="120"/>
      <c r="J25" s="27">
        <f t="shared" si="0"/>
        <v>0</v>
      </c>
      <c r="K25" s="55"/>
      <c r="L25" s="55"/>
      <c r="M25" s="55"/>
      <c r="N25" s="55"/>
      <c r="O25" s="55"/>
      <c r="P25" s="55"/>
    </row>
    <row r="26" spans="1:16" ht="54" customHeight="1">
      <c r="A26" s="76" t="s">
        <v>486</v>
      </c>
      <c r="B26" s="77" t="s">
        <v>507</v>
      </c>
      <c r="C26" s="15"/>
      <c r="D26" s="27"/>
      <c r="E26" s="100"/>
      <c r="F26" s="15"/>
      <c r="G26" s="15"/>
      <c r="H26" s="55"/>
      <c r="I26" s="120"/>
      <c r="J26" s="27">
        <f t="shared" si="0"/>
        <v>0</v>
      </c>
      <c r="K26" s="55"/>
      <c r="L26" s="55"/>
      <c r="M26" s="55"/>
      <c r="N26" s="55"/>
      <c r="O26" s="55"/>
      <c r="P26" s="55"/>
    </row>
    <row r="27" spans="1:16" ht="54" customHeight="1">
      <c r="A27" s="76" t="s">
        <v>486</v>
      </c>
      <c r="B27" s="77" t="s">
        <v>508</v>
      </c>
      <c r="C27" s="15"/>
      <c r="D27" s="27"/>
      <c r="E27" s="100"/>
      <c r="F27" s="15"/>
      <c r="G27" s="15"/>
      <c r="H27" s="55"/>
      <c r="I27" s="120"/>
      <c r="J27" s="27">
        <f t="shared" si="0"/>
        <v>0</v>
      </c>
      <c r="K27" s="55"/>
      <c r="L27" s="55"/>
      <c r="M27" s="55"/>
      <c r="N27" s="55"/>
      <c r="O27" s="55"/>
      <c r="P27" s="55"/>
    </row>
    <row r="28" spans="1:16" ht="54" customHeight="1">
      <c r="A28" s="76" t="s">
        <v>486</v>
      </c>
      <c r="B28" s="77" t="s">
        <v>509</v>
      </c>
      <c r="C28" s="78"/>
      <c r="D28" s="27"/>
      <c r="E28" s="100"/>
      <c r="F28" s="15"/>
      <c r="G28" s="15"/>
      <c r="H28" s="55"/>
      <c r="I28" s="120"/>
      <c r="J28" s="27">
        <f t="shared" si="0"/>
        <v>0</v>
      </c>
      <c r="K28" s="55"/>
      <c r="L28" s="55"/>
      <c r="M28" s="55"/>
      <c r="N28" s="55"/>
      <c r="O28" s="55"/>
      <c r="P28" s="55"/>
    </row>
    <row r="29" spans="1:16" ht="54" customHeight="1">
      <c r="A29" s="76" t="s">
        <v>486</v>
      </c>
      <c r="B29" s="77" t="s">
        <v>510</v>
      </c>
      <c r="C29" s="15"/>
      <c r="D29" s="27"/>
      <c r="E29" s="100"/>
      <c r="F29" s="15"/>
      <c r="G29" s="15"/>
      <c r="H29" s="55"/>
      <c r="I29" s="120"/>
      <c r="J29" s="27">
        <f t="shared" si="0"/>
        <v>0</v>
      </c>
      <c r="K29" s="55"/>
      <c r="L29" s="55"/>
      <c r="M29" s="55"/>
      <c r="N29" s="55"/>
      <c r="O29" s="55"/>
      <c r="P29" s="55"/>
    </row>
    <row r="30" spans="1:16" ht="54" customHeight="1">
      <c r="A30" s="110" t="s">
        <v>699</v>
      </c>
      <c r="B30" s="111" t="s">
        <v>700</v>
      </c>
      <c r="C30" s="101"/>
      <c r="D30" s="100"/>
      <c r="E30" s="100"/>
      <c r="F30" s="101"/>
      <c r="G30" s="101"/>
      <c r="H30" s="108"/>
      <c r="I30" s="120"/>
      <c r="J30" s="27">
        <f t="shared" si="0"/>
        <v>0</v>
      </c>
      <c r="K30" s="108"/>
      <c r="L30" s="108"/>
      <c r="M30" s="108"/>
      <c r="N30" s="108"/>
      <c r="O30" s="108"/>
      <c r="P30" s="108"/>
    </row>
    <row r="31" spans="1:16" ht="54" customHeight="1">
      <c r="A31" s="110" t="s">
        <v>699</v>
      </c>
      <c r="B31" s="111" t="s">
        <v>701</v>
      </c>
      <c r="C31" s="101"/>
      <c r="D31" s="100"/>
      <c r="E31" s="100"/>
      <c r="F31" s="101"/>
      <c r="G31" s="101"/>
      <c r="H31" s="108"/>
      <c r="I31" s="120"/>
      <c r="J31" s="27">
        <f t="shared" si="0"/>
        <v>0</v>
      </c>
      <c r="K31" s="108"/>
      <c r="L31" s="108"/>
      <c r="M31" s="108"/>
      <c r="N31" s="108"/>
      <c r="O31" s="108"/>
      <c r="P31" s="108"/>
    </row>
    <row r="32" spans="1:16" ht="54" customHeight="1">
      <c r="A32" s="110" t="s">
        <v>699</v>
      </c>
      <c r="B32" s="111" t="s">
        <v>702</v>
      </c>
      <c r="C32" s="101"/>
      <c r="D32" s="100"/>
      <c r="E32" s="100"/>
      <c r="F32" s="101"/>
      <c r="G32" s="101"/>
      <c r="H32" s="108"/>
      <c r="I32" s="120"/>
      <c r="J32" s="27">
        <f t="shared" si="0"/>
        <v>0</v>
      </c>
      <c r="K32" s="108"/>
      <c r="L32" s="108"/>
      <c r="M32" s="108"/>
      <c r="N32" s="108"/>
      <c r="O32" s="108"/>
      <c r="P32" s="108"/>
    </row>
    <row r="33" spans="1:16" ht="54" customHeight="1">
      <c r="A33" s="110" t="s">
        <v>699</v>
      </c>
      <c r="B33" s="111" t="s">
        <v>703</v>
      </c>
      <c r="C33" s="101"/>
      <c r="D33" s="100"/>
      <c r="E33" s="100"/>
      <c r="F33" s="101"/>
      <c r="G33" s="101"/>
      <c r="H33" s="108"/>
      <c r="I33" s="120"/>
      <c r="J33" s="27">
        <f t="shared" si="0"/>
        <v>0</v>
      </c>
      <c r="K33" s="108"/>
      <c r="L33" s="108"/>
      <c r="M33" s="108"/>
      <c r="N33" s="108"/>
      <c r="O33" s="108"/>
      <c r="P33" s="108"/>
    </row>
    <row r="34" spans="1:16" ht="54" customHeight="1">
      <c r="A34" s="110" t="s">
        <v>699</v>
      </c>
      <c r="B34" s="111" t="s">
        <v>704</v>
      </c>
      <c r="C34" s="101"/>
      <c r="D34" s="100"/>
      <c r="E34" s="100"/>
      <c r="F34" s="101"/>
      <c r="G34" s="101"/>
      <c r="H34" s="108"/>
      <c r="I34" s="120"/>
      <c r="J34" s="27">
        <f t="shared" si="0"/>
        <v>0</v>
      </c>
      <c r="K34" s="108"/>
      <c r="L34" s="108"/>
      <c r="M34" s="108"/>
      <c r="N34" s="108"/>
      <c r="O34" s="108"/>
      <c r="P34" s="108"/>
    </row>
    <row r="35" spans="1:16" ht="54" customHeight="1">
      <c r="A35" s="110" t="s">
        <v>699</v>
      </c>
      <c r="B35" s="111" t="s">
        <v>705</v>
      </c>
      <c r="C35" s="101"/>
      <c r="D35" s="100"/>
      <c r="E35" s="100"/>
      <c r="F35" s="101"/>
      <c r="G35" s="101"/>
      <c r="H35" s="108"/>
      <c r="I35" s="120"/>
      <c r="J35" s="27">
        <f t="shared" si="0"/>
        <v>0</v>
      </c>
      <c r="K35" s="108"/>
      <c r="L35" s="108"/>
      <c r="M35" s="108"/>
      <c r="N35" s="108"/>
      <c r="O35" s="108"/>
      <c r="P35" s="108"/>
    </row>
    <row r="36" spans="1:16" ht="54" customHeight="1">
      <c r="A36" s="110" t="s">
        <v>699</v>
      </c>
      <c r="B36" s="111" t="s">
        <v>706</v>
      </c>
      <c r="C36" s="101"/>
      <c r="D36" s="100"/>
      <c r="E36" s="100"/>
      <c r="F36" s="101"/>
      <c r="G36" s="101"/>
      <c r="H36" s="108"/>
      <c r="I36" s="120"/>
      <c r="J36" s="27">
        <f t="shared" si="0"/>
        <v>0</v>
      </c>
      <c r="K36" s="108"/>
      <c r="L36" s="108"/>
      <c r="M36" s="108"/>
      <c r="N36" s="108"/>
      <c r="O36" s="108"/>
      <c r="P36" s="108"/>
    </row>
    <row r="37" spans="1:16" ht="54" customHeight="1">
      <c r="A37" s="110" t="s">
        <v>699</v>
      </c>
      <c r="B37" s="111" t="s">
        <v>707</v>
      </c>
      <c r="C37" s="101"/>
      <c r="D37" s="100"/>
      <c r="E37" s="100"/>
      <c r="F37" s="101"/>
      <c r="G37" s="101"/>
      <c r="H37" s="108"/>
      <c r="I37" s="120"/>
      <c r="J37" s="27">
        <f t="shared" si="0"/>
        <v>0</v>
      </c>
      <c r="K37" s="108"/>
      <c r="L37" s="108"/>
      <c r="M37" s="108"/>
      <c r="N37" s="108"/>
      <c r="O37" s="108"/>
      <c r="P37" s="108"/>
    </row>
    <row r="38" spans="1:16" ht="54" customHeight="1">
      <c r="A38" s="110" t="s">
        <v>699</v>
      </c>
      <c r="B38" s="111" t="s">
        <v>708</v>
      </c>
      <c r="C38" s="101"/>
      <c r="D38" s="100"/>
      <c r="E38" s="100"/>
      <c r="F38" s="101"/>
      <c r="G38" s="101"/>
      <c r="H38" s="108"/>
      <c r="I38" s="120"/>
      <c r="J38" s="27">
        <f t="shared" si="0"/>
        <v>0</v>
      </c>
      <c r="K38" s="108"/>
      <c r="L38" s="108"/>
      <c r="M38" s="108"/>
      <c r="N38" s="108"/>
      <c r="O38" s="108"/>
      <c r="P38" s="108"/>
    </row>
    <row r="39" spans="1:16" ht="54" customHeight="1">
      <c r="A39" s="110" t="s">
        <v>699</v>
      </c>
      <c r="B39" s="111" t="s">
        <v>709</v>
      </c>
      <c r="C39" s="101"/>
      <c r="D39" s="100"/>
      <c r="E39" s="100"/>
      <c r="F39" s="101"/>
      <c r="G39" s="101"/>
      <c r="H39" s="108"/>
      <c r="I39" s="120"/>
      <c r="J39" s="27">
        <f t="shared" si="0"/>
        <v>0</v>
      </c>
      <c r="K39" s="108"/>
      <c r="L39" s="108"/>
      <c r="M39" s="108"/>
      <c r="N39" s="108"/>
      <c r="O39" s="108"/>
      <c r="P39" s="108"/>
    </row>
    <row r="40" spans="1:16" ht="54" customHeight="1">
      <c r="A40" s="110" t="s">
        <v>699</v>
      </c>
      <c r="B40" s="111" t="s">
        <v>710</v>
      </c>
      <c r="C40" s="101"/>
      <c r="D40" s="100"/>
      <c r="E40" s="100"/>
      <c r="F40" s="101"/>
      <c r="G40" s="101"/>
      <c r="H40" s="108"/>
      <c r="I40" s="120"/>
      <c r="J40" s="27">
        <f t="shared" si="0"/>
        <v>0</v>
      </c>
      <c r="K40" s="108"/>
      <c r="L40" s="108"/>
      <c r="M40" s="108"/>
      <c r="N40" s="108"/>
      <c r="O40" s="108"/>
      <c r="P40" s="108"/>
    </row>
    <row r="41" spans="1:16" ht="54" customHeight="1">
      <c r="A41" s="110" t="s">
        <v>699</v>
      </c>
      <c r="B41" s="111" t="s">
        <v>711</v>
      </c>
      <c r="C41" s="101"/>
      <c r="D41" s="100"/>
      <c r="E41" s="100"/>
      <c r="F41" s="101"/>
      <c r="G41" s="101"/>
      <c r="H41" s="108"/>
      <c r="I41" s="120"/>
      <c r="J41" s="27">
        <f t="shared" si="0"/>
        <v>0</v>
      </c>
      <c r="K41" s="108"/>
      <c r="L41" s="108"/>
      <c r="M41" s="108"/>
      <c r="N41" s="108"/>
      <c r="O41" s="108"/>
      <c r="P41" s="108"/>
    </row>
    <row r="42" spans="1:16" ht="54" customHeight="1">
      <c r="A42" s="110" t="s">
        <v>699</v>
      </c>
      <c r="B42" s="111" t="s">
        <v>712</v>
      </c>
      <c r="C42" s="101"/>
      <c r="D42" s="100"/>
      <c r="E42" s="100"/>
      <c r="F42" s="101"/>
      <c r="G42" s="101"/>
      <c r="H42" s="108"/>
      <c r="I42" s="120"/>
      <c r="J42" s="27">
        <f t="shared" si="0"/>
        <v>0</v>
      </c>
      <c r="K42" s="108"/>
      <c r="L42" s="108"/>
      <c r="M42" s="108"/>
      <c r="N42" s="108"/>
      <c r="O42" s="108"/>
      <c r="P42" s="108"/>
    </row>
    <row r="43" spans="1:16" ht="54" customHeight="1">
      <c r="A43" s="110" t="s">
        <v>699</v>
      </c>
      <c r="B43" s="111" t="s">
        <v>713</v>
      </c>
      <c r="C43" s="101"/>
      <c r="D43" s="100"/>
      <c r="E43" s="100"/>
      <c r="F43" s="101"/>
      <c r="G43" s="101"/>
      <c r="H43" s="108"/>
      <c r="I43" s="120"/>
      <c r="J43" s="27">
        <f t="shared" si="0"/>
        <v>0</v>
      </c>
      <c r="K43" s="108"/>
      <c r="L43" s="108"/>
      <c r="M43" s="108"/>
      <c r="N43" s="108"/>
      <c r="O43" s="108"/>
      <c r="P43" s="108"/>
    </row>
    <row r="44" spans="1:16" ht="54" customHeight="1">
      <c r="A44" s="110" t="s">
        <v>699</v>
      </c>
      <c r="B44" s="111" t="s">
        <v>714</v>
      </c>
      <c r="C44" s="101"/>
      <c r="D44" s="100"/>
      <c r="E44" s="100"/>
      <c r="F44" s="101"/>
      <c r="G44" s="101"/>
      <c r="H44" s="108"/>
      <c r="I44" s="120"/>
      <c r="J44" s="27">
        <f t="shared" si="0"/>
        <v>0</v>
      </c>
      <c r="K44" s="108"/>
      <c r="L44" s="108"/>
      <c r="M44" s="108"/>
      <c r="N44" s="108"/>
      <c r="O44" s="108"/>
      <c r="P44" s="108"/>
    </row>
    <row r="45" spans="1:16" ht="54" customHeight="1">
      <c r="A45" s="110" t="s">
        <v>699</v>
      </c>
      <c r="B45" s="111" t="s">
        <v>715</v>
      </c>
      <c r="C45" s="101"/>
      <c r="D45" s="100"/>
      <c r="E45" s="100"/>
      <c r="F45" s="101"/>
      <c r="G45" s="101"/>
      <c r="H45" s="108"/>
      <c r="I45" s="120"/>
      <c r="J45" s="27">
        <f t="shared" si="0"/>
        <v>0</v>
      </c>
      <c r="K45" s="108"/>
      <c r="L45" s="108"/>
      <c r="M45" s="108"/>
      <c r="N45" s="108"/>
      <c r="O45" s="108"/>
      <c r="P45" s="108"/>
    </row>
    <row r="46" spans="1:16" ht="54" customHeight="1">
      <c r="A46" s="110" t="s">
        <v>699</v>
      </c>
      <c r="B46" s="111" t="s">
        <v>716</v>
      </c>
      <c r="C46" s="101"/>
      <c r="D46" s="100"/>
      <c r="E46" s="100"/>
      <c r="F46" s="101"/>
      <c r="G46" s="101"/>
      <c r="H46" s="108"/>
      <c r="I46" s="120"/>
      <c r="J46" s="27">
        <f t="shared" si="0"/>
        <v>0</v>
      </c>
      <c r="K46" s="108"/>
      <c r="L46" s="108"/>
      <c r="M46" s="108"/>
      <c r="N46" s="108"/>
      <c r="O46" s="108"/>
      <c r="P46" s="108"/>
    </row>
    <row r="47" spans="1:16" ht="54" customHeight="1">
      <c r="A47" s="110" t="s">
        <v>699</v>
      </c>
      <c r="B47" s="111" t="s">
        <v>717</v>
      </c>
      <c r="C47" s="101"/>
      <c r="D47" s="100"/>
      <c r="E47" s="100"/>
      <c r="F47" s="101"/>
      <c r="G47" s="101"/>
      <c r="H47" s="108"/>
      <c r="I47" s="120"/>
      <c r="J47" s="27">
        <f t="shared" si="0"/>
        <v>0</v>
      </c>
      <c r="K47" s="108"/>
      <c r="L47" s="108"/>
      <c r="M47" s="108"/>
      <c r="N47" s="108"/>
      <c r="O47" s="108"/>
      <c r="P47" s="108"/>
    </row>
    <row r="48" spans="1:16" ht="54" customHeight="1">
      <c r="A48" s="110" t="s">
        <v>699</v>
      </c>
      <c r="B48" s="111" t="s">
        <v>718</v>
      </c>
      <c r="C48" s="101"/>
      <c r="D48" s="100"/>
      <c r="E48" s="100"/>
      <c r="F48" s="101"/>
      <c r="G48" s="101"/>
      <c r="H48" s="108"/>
      <c r="I48" s="120"/>
      <c r="J48" s="27">
        <f t="shared" si="0"/>
        <v>0</v>
      </c>
      <c r="K48" s="108"/>
      <c r="L48" s="108"/>
      <c r="M48" s="108"/>
      <c r="N48" s="108"/>
      <c r="O48" s="108"/>
      <c r="P48" s="108"/>
    </row>
    <row r="49" spans="1:16" ht="54" customHeight="1">
      <c r="A49" s="110" t="s">
        <v>699</v>
      </c>
      <c r="B49" s="111" t="s">
        <v>719</v>
      </c>
      <c r="C49" s="101"/>
      <c r="D49" s="100"/>
      <c r="E49" s="100"/>
      <c r="F49" s="101"/>
      <c r="G49" s="101"/>
      <c r="H49" s="108"/>
      <c r="I49" s="120"/>
      <c r="J49" s="27">
        <f t="shared" si="0"/>
        <v>0</v>
      </c>
      <c r="K49" s="108"/>
      <c r="L49" s="108"/>
      <c r="M49" s="108"/>
      <c r="N49" s="108"/>
      <c r="O49" s="108"/>
      <c r="P49" s="108"/>
    </row>
    <row r="50" spans="1:16" ht="54" customHeight="1">
      <c r="A50" s="110" t="s">
        <v>699</v>
      </c>
      <c r="B50" s="111" t="s">
        <v>720</v>
      </c>
      <c r="C50" s="101"/>
      <c r="D50" s="100"/>
      <c r="E50" s="100"/>
      <c r="F50" s="101"/>
      <c r="G50" s="101"/>
      <c r="H50" s="108"/>
      <c r="I50" s="120"/>
      <c r="J50" s="27">
        <f t="shared" si="0"/>
        <v>0</v>
      </c>
      <c r="K50" s="108"/>
      <c r="L50" s="108"/>
      <c r="M50" s="108"/>
      <c r="N50" s="108"/>
      <c r="O50" s="108"/>
      <c r="P50" s="108"/>
    </row>
    <row r="51" spans="1:16" ht="54" customHeight="1">
      <c r="A51" s="110" t="s">
        <v>699</v>
      </c>
      <c r="B51" s="111" t="s">
        <v>721</v>
      </c>
      <c r="C51" s="101"/>
      <c r="D51" s="100"/>
      <c r="E51" s="100"/>
      <c r="F51" s="101"/>
      <c r="G51" s="101"/>
      <c r="H51" s="108"/>
      <c r="I51" s="120"/>
      <c r="J51" s="27">
        <f t="shared" si="0"/>
        <v>0</v>
      </c>
      <c r="K51" s="108"/>
      <c r="L51" s="108"/>
      <c r="M51" s="108"/>
      <c r="N51" s="108"/>
      <c r="O51" s="108"/>
      <c r="P51" s="108"/>
    </row>
    <row r="52" spans="1:16" ht="54" customHeight="1">
      <c r="A52" s="110" t="s">
        <v>699</v>
      </c>
      <c r="B52" s="111" t="s">
        <v>722</v>
      </c>
      <c r="C52" s="101"/>
      <c r="D52" s="100"/>
      <c r="E52" s="100"/>
      <c r="F52" s="101"/>
      <c r="G52" s="101"/>
      <c r="H52" s="108"/>
      <c r="I52" s="120"/>
      <c r="J52" s="27">
        <f t="shared" si="0"/>
        <v>0</v>
      </c>
      <c r="K52" s="108"/>
      <c r="L52" s="108"/>
      <c r="M52" s="108"/>
      <c r="N52" s="108"/>
      <c r="O52" s="108"/>
      <c r="P52" s="108"/>
    </row>
    <row r="53" spans="1:16" ht="54" customHeight="1">
      <c r="A53" s="110" t="s">
        <v>699</v>
      </c>
      <c r="B53" s="111" t="s">
        <v>723</v>
      </c>
      <c r="C53" s="101"/>
      <c r="D53" s="100"/>
      <c r="E53" s="100"/>
      <c r="F53" s="101"/>
      <c r="G53" s="101"/>
      <c r="H53" s="108"/>
      <c r="I53" s="120"/>
      <c r="J53" s="27">
        <f t="shared" si="0"/>
        <v>0</v>
      </c>
      <c r="K53" s="108"/>
      <c r="L53" s="108"/>
      <c r="M53" s="108"/>
      <c r="N53" s="108"/>
      <c r="O53" s="108"/>
      <c r="P53" s="108"/>
    </row>
    <row r="54" spans="1:16" ht="54" customHeight="1">
      <c r="A54" s="110" t="s">
        <v>699</v>
      </c>
      <c r="B54" s="111" t="s">
        <v>724</v>
      </c>
      <c r="C54" s="101"/>
      <c r="D54" s="100"/>
      <c r="E54" s="100"/>
      <c r="F54" s="101"/>
      <c r="G54" s="101"/>
      <c r="H54" s="108"/>
      <c r="I54" s="120"/>
      <c r="J54" s="27">
        <f t="shared" si="0"/>
        <v>0</v>
      </c>
      <c r="K54" s="108"/>
      <c r="L54" s="108"/>
      <c r="M54" s="108"/>
      <c r="N54" s="108"/>
      <c r="O54" s="108"/>
      <c r="P54" s="108"/>
    </row>
    <row r="55" spans="1:16" ht="54" customHeight="1">
      <c r="A55" s="76" t="s">
        <v>511</v>
      </c>
      <c r="B55" s="79" t="s">
        <v>512</v>
      </c>
      <c r="C55" s="15"/>
      <c r="D55" s="27"/>
      <c r="E55" s="100"/>
      <c r="F55" s="15"/>
      <c r="G55" s="15"/>
      <c r="H55" s="55"/>
      <c r="I55" s="120"/>
      <c r="J55" s="27">
        <f t="shared" si="0"/>
        <v>0</v>
      </c>
      <c r="K55" s="55"/>
      <c r="L55" s="55"/>
      <c r="M55" s="55"/>
      <c r="N55" s="55"/>
      <c r="O55" s="55"/>
      <c r="P55" s="55"/>
    </row>
    <row r="56" spans="1:16" s="17" customFormat="1" ht="54" customHeight="1">
      <c r="A56" s="76" t="s">
        <v>511</v>
      </c>
      <c r="B56" s="79" t="s">
        <v>513</v>
      </c>
      <c r="C56" s="15"/>
      <c r="D56" s="27"/>
      <c r="E56" s="100"/>
      <c r="F56" s="15"/>
      <c r="G56" s="15"/>
      <c r="H56" s="56"/>
      <c r="I56" s="121"/>
      <c r="J56" s="27">
        <f t="shared" si="0"/>
        <v>0</v>
      </c>
      <c r="K56" s="56"/>
      <c r="L56" s="56"/>
      <c r="M56" s="56"/>
      <c r="N56" s="56"/>
      <c r="O56" s="56"/>
      <c r="P56" s="56"/>
    </row>
    <row r="57" spans="1:16" ht="54" customHeight="1">
      <c r="A57" s="76" t="s">
        <v>511</v>
      </c>
      <c r="B57" s="79" t="s">
        <v>514</v>
      </c>
      <c r="C57" s="15">
        <v>250000</v>
      </c>
      <c r="D57" s="27">
        <v>250000</v>
      </c>
      <c r="E57" s="100"/>
      <c r="F57" s="15">
        <v>67375</v>
      </c>
      <c r="G57" s="15"/>
      <c r="H57" s="55"/>
      <c r="I57" s="120"/>
      <c r="J57" s="27">
        <f t="shared" si="0"/>
        <v>182625</v>
      </c>
      <c r="K57" s="55"/>
      <c r="L57" s="55"/>
      <c r="M57" s="55"/>
      <c r="N57" s="55"/>
      <c r="O57" s="55"/>
      <c r="P57" s="55"/>
    </row>
    <row r="58" spans="1:16" ht="54" customHeight="1">
      <c r="A58" s="76" t="s">
        <v>511</v>
      </c>
      <c r="B58" s="79" t="s">
        <v>515</v>
      </c>
      <c r="C58" s="15">
        <v>14000</v>
      </c>
      <c r="D58" s="27">
        <v>14000</v>
      </c>
      <c r="E58" s="100"/>
      <c r="F58" s="15">
        <v>2767</v>
      </c>
      <c r="G58" s="15"/>
      <c r="H58" s="55"/>
      <c r="I58" s="120"/>
      <c r="J58" s="27">
        <f t="shared" si="0"/>
        <v>11233</v>
      </c>
      <c r="K58" s="55"/>
      <c r="L58" s="55"/>
      <c r="M58" s="55"/>
      <c r="N58" s="55"/>
      <c r="O58" s="55"/>
      <c r="P58" s="55"/>
    </row>
    <row r="59" spans="1:16" ht="54" customHeight="1">
      <c r="A59" s="76" t="s">
        <v>511</v>
      </c>
      <c r="B59" s="79" t="s">
        <v>516</v>
      </c>
      <c r="C59" s="15"/>
      <c r="D59" s="27"/>
      <c r="E59" s="100"/>
      <c r="F59" s="15"/>
      <c r="G59" s="15"/>
      <c r="H59" s="55"/>
      <c r="I59" s="120"/>
      <c r="J59" s="27">
        <f t="shared" si="0"/>
        <v>0</v>
      </c>
      <c r="K59" s="55"/>
      <c r="L59" s="55"/>
      <c r="M59" s="55"/>
      <c r="N59" s="55"/>
      <c r="O59" s="55"/>
      <c r="P59" s="55"/>
    </row>
    <row r="60" spans="1:16" ht="54" customHeight="1">
      <c r="A60" s="76" t="s">
        <v>511</v>
      </c>
      <c r="B60" s="79" t="s">
        <v>517</v>
      </c>
      <c r="C60" s="15"/>
      <c r="D60" s="27"/>
      <c r="E60" s="100"/>
      <c r="F60" s="15"/>
      <c r="G60" s="15"/>
      <c r="H60" s="55"/>
      <c r="I60" s="120"/>
      <c r="J60" s="27">
        <f t="shared" si="0"/>
        <v>0</v>
      </c>
      <c r="K60" s="55"/>
      <c r="L60" s="55"/>
      <c r="M60" s="55"/>
      <c r="N60" s="55"/>
      <c r="O60" s="55"/>
      <c r="P60" s="55"/>
    </row>
    <row r="61" spans="1:16" ht="54" customHeight="1">
      <c r="A61" s="76" t="s">
        <v>511</v>
      </c>
      <c r="B61" s="80" t="s">
        <v>518</v>
      </c>
      <c r="C61" s="15"/>
      <c r="D61" s="27"/>
      <c r="E61" s="100"/>
      <c r="F61" s="15"/>
      <c r="G61" s="15"/>
      <c r="H61" s="55"/>
      <c r="I61" s="120"/>
      <c r="J61" s="27">
        <f t="shared" si="0"/>
        <v>0</v>
      </c>
      <c r="K61" s="55"/>
      <c r="L61" s="55"/>
      <c r="M61" s="55"/>
      <c r="N61" s="55"/>
      <c r="O61" s="55"/>
      <c r="P61" s="55"/>
    </row>
    <row r="62" spans="1:16" ht="54" customHeight="1">
      <c r="A62" s="76" t="s">
        <v>511</v>
      </c>
      <c r="B62" s="80" t="s">
        <v>519</v>
      </c>
      <c r="C62" s="15"/>
      <c r="D62" s="27"/>
      <c r="E62" s="100"/>
      <c r="F62" s="15"/>
      <c r="G62" s="15"/>
      <c r="H62" s="55"/>
      <c r="I62" s="120"/>
      <c r="J62" s="27">
        <f t="shared" si="0"/>
        <v>0</v>
      </c>
      <c r="K62" s="55"/>
      <c r="L62" s="55"/>
      <c r="M62" s="55"/>
      <c r="N62" s="55"/>
      <c r="O62" s="55"/>
      <c r="P62" s="55"/>
    </row>
    <row r="63" spans="1:16" ht="54" customHeight="1">
      <c r="A63" s="76" t="s">
        <v>511</v>
      </c>
      <c r="B63" s="79" t="s">
        <v>520</v>
      </c>
      <c r="C63" s="15"/>
      <c r="D63" s="27"/>
      <c r="E63" s="100"/>
      <c r="F63" s="15"/>
      <c r="G63" s="15"/>
      <c r="H63" s="55"/>
      <c r="I63" s="120"/>
      <c r="J63" s="27">
        <f t="shared" si="0"/>
        <v>0</v>
      </c>
      <c r="K63" s="55"/>
      <c r="L63" s="55"/>
      <c r="M63" s="55"/>
      <c r="N63" s="55"/>
      <c r="O63" s="55"/>
      <c r="P63" s="55"/>
    </row>
    <row r="64" spans="1:16" ht="54" customHeight="1">
      <c r="A64" s="76" t="s">
        <v>511</v>
      </c>
      <c r="B64" s="79" t="s">
        <v>521</v>
      </c>
      <c r="C64" s="15"/>
      <c r="D64" s="27"/>
      <c r="E64" s="100"/>
      <c r="F64" s="15"/>
      <c r="G64" s="15"/>
      <c r="H64" s="55"/>
      <c r="I64" s="120"/>
      <c r="J64" s="27">
        <f t="shared" si="0"/>
        <v>0</v>
      </c>
      <c r="K64" s="55"/>
      <c r="L64" s="55"/>
      <c r="M64" s="55"/>
      <c r="N64" s="55"/>
      <c r="O64" s="55"/>
      <c r="P64" s="55"/>
    </row>
    <row r="65" spans="1:16" ht="54" customHeight="1">
      <c r="A65" s="76" t="s">
        <v>511</v>
      </c>
      <c r="B65" s="79" t="s">
        <v>522</v>
      </c>
      <c r="C65" s="15"/>
      <c r="D65" s="27"/>
      <c r="E65" s="100"/>
      <c r="F65" s="15"/>
      <c r="G65" s="15"/>
      <c r="H65" s="55"/>
      <c r="I65" s="120"/>
      <c r="J65" s="27">
        <f t="shared" si="0"/>
        <v>0</v>
      </c>
      <c r="K65" s="55"/>
      <c r="L65" s="55"/>
      <c r="M65" s="55"/>
      <c r="N65" s="55"/>
      <c r="O65" s="55"/>
      <c r="P65" s="55"/>
    </row>
    <row r="66" spans="1:16" ht="54" customHeight="1">
      <c r="A66" s="76" t="s">
        <v>511</v>
      </c>
      <c r="B66" s="79" t="s">
        <v>523</v>
      </c>
      <c r="C66" s="15"/>
      <c r="D66" s="27"/>
      <c r="E66" s="100"/>
      <c r="F66" s="15"/>
      <c r="G66" s="15"/>
      <c r="H66" s="55"/>
      <c r="I66" s="120"/>
      <c r="J66" s="27">
        <f t="shared" si="0"/>
        <v>0</v>
      </c>
      <c r="K66" s="55"/>
      <c r="L66" s="55"/>
      <c r="M66" s="55"/>
      <c r="N66" s="55"/>
      <c r="O66" s="55"/>
      <c r="P66" s="55"/>
    </row>
    <row r="67" spans="1:16" ht="54" customHeight="1">
      <c r="A67" s="76" t="s">
        <v>511</v>
      </c>
      <c r="B67" s="79" t="s">
        <v>524</v>
      </c>
      <c r="C67" s="15"/>
      <c r="D67" s="27"/>
      <c r="E67" s="100"/>
      <c r="F67" s="15"/>
      <c r="G67" s="15"/>
      <c r="H67" s="55"/>
      <c r="I67" s="120"/>
      <c r="J67" s="27">
        <f t="shared" si="0"/>
        <v>0</v>
      </c>
      <c r="K67" s="55"/>
      <c r="L67" s="55"/>
      <c r="M67" s="55"/>
      <c r="N67" s="55"/>
      <c r="O67" s="55"/>
      <c r="P67" s="55"/>
    </row>
    <row r="68" spans="1:16" ht="54" customHeight="1">
      <c r="A68" s="76" t="s">
        <v>511</v>
      </c>
      <c r="B68" s="79" t="s">
        <v>402</v>
      </c>
      <c r="C68" s="15"/>
      <c r="D68" s="27"/>
      <c r="E68" s="100"/>
      <c r="F68" s="15"/>
      <c r="G68" s="15"/>
      <c r="H68" s="55"/>
      <c r="I68" s="120"/>
      <c r="J68" s="27">
        <f t="shared" si="0"/>
        <v>0</v>
      </c>
      <c r="K68" s="55"/>
      <c r="L68" s="55"/>
      <c r="M68" s="55"/>
      <c r="N68" s="55"/>
      <c r="O68" s="55"/>
      <c r="P68" s="55"/>
    </row>
    <row r="69" spans="1:16" ht="54" customHeight="1">
      <c r="A69" s="76" t="s">
        <v>511</v>
      </c>
      <c r="B69" s="79" t="s">
        <v>525</v>
      </c>
      <c r="C69" s="15"/>
      <c r="D69" s="27"/>
      <c r="E69" s="100"/>
      <c r="F69" s="15"/>
      <c r="G69" s="15"/>
      <c r="H69" s="55"/>
      <c r="I69" s="120"/>
      <c r="J69" s="27">
        <f t="shared" ref="J69:J119" si="1">D69+E69-F69-G69-H69-I69</f>
        <v>0</v>
      </c>
      <c r="K69" s="55"/>
      <c r="L69" s="55"/>
      <c r="M69" s="55"/>
      <c r="N69" s="55"/>
      <c r="O69" s="55"/>
      <c r="P69" s="55"/>
    </row>
    <row r="70" spans="1:16" ht="54" customHeight="1">
      <c r="A70" s="76" t="s">
        <v>511</v>
      </c>
      <c r="B70" s="79" t="s">
        <v>526</v>
      </c>
      <c r="C70" s="15"/>
      <c r="D70" s="27"/>
      <c r="E70" s="100"/>
      <c r="F70" s="15"/>
      <c r="G70" s="15"/>
      <c r="H70" s="55"/>
      <c r="I70" s="120"/>
      <c r="J70" s="27">
        <f t="shared" si="1"/>
        <v>0</v>
      </c>
      <c r="K70" s="55"/>
      <c r="L70" s="55"/>
      <c r="M70" s="55"/>
      <c r="N70" s="55"/>
      <c r="O70" s="55"/>
      <c r="P70" s="55"/>
    </row>
    <row r="71" spans="1:16" ht="54" customHeight="1">
      <c r="A71" s="76" t="s">
        <v>511</v>
      </c>
      <c r="B71" s="79" t="s">
        <v>527</v>
      </c>
      <c r="C71" s="15"/>
      <c r="D71" s="27"/>
      <c r="E71" s="100"/>
      <c r="F71" s="15"/>
      <c r="G71" s="15"/>
      <c r="H71" s="55"/>
      <c r="I71" s="120"/>
      <c r="J71" s="27">
        <f t="shared" si="1"/>
        <v>0</v>
      </c>
      <c r="K71" s="55"/>
      <c r="L71" s="55"/>
      <c r="M71" s="55"/>
      <c r="N71" s="55"/>
      <c r="O71" s="55"/>
      <c r="P71" s="55"/>
    </row>
    <row r="72" spans="1:16" ht="54" customHeight="1">
      <c r="A72" s="76" t="s">
        <v>511</v>
      </c>
      <c r="B72" s="79" t="s">
        <v>528</v>
      </c>
      <c r="C72" s="15"/>
      <c r="D72" s="27"/>
      <c r="E72" s="100"/>
      <c r="F72" s="15"/>
      <c r="G72" s="15"/>
      <c r="H72" s="55"/>
      <c r="I72" s="120"/>
      <c r="J72" s="27">
        <f t="shared" si="1"/>
        <v>0</v>
      </c>
      <c r="K72" s="55"/>
      <c r="L72" s="55"/>
      <c r="M72" s="55"/>
      <c r="N72" s="55"/>
      <c r="O72" s="55"/>
      <c r="P72" s="55"/>
    </row>
    <row r="73" spans="1:16" ht="54" customHeight="1">
      <c r="A73" s="76" t="s">
        <v>511</v>
      </c>
      <c r="B73" s="79" t="s">
        <v>529</v>
      </c>
      <c r="C73" s="15"/>
      <c r="D73" s="27"/>
      <c r="E73" s="100"/>
      <c r="F73" s="15"/>
      <c r="G73" s="15"/>
      <c r="H73" s="55"/>
      <c r="I73" s="120"/>
      <c r="J73" s="27">
        <f t="shared" si="1"/>
        <v>0</v>
      </c>
      <c r="K73" s="55"/>
      <c r="L73" s="55"/>
      <c r="M73" s="55"/>
      <c r="N73" s="55"/>
      <c r="O73" s="55"/>
      <c r="P73" s="55"/>
    </row>
    <row r="74" spans="1:16" ht="54" customHeight="1">
      <c r="A74" s="76" t="s">
        <v>511</v>
      </c>
      <c r="B74" s="79" t="s">
        <v>530</v>
      </c>
      <c r="C74" s="15">
        <v>400000</v>
      </c>
      <c r="D74" s="27">
        <v>316547</v>
      </c>
      <c r="E74" s="100"/>
      <c r="F74" s="15"/>
      <c r="G74" s="15"/>
      <c r="H74" s="55"/>
      <c r="I74" s="120"/>
      <c r="J74" s="27">
        <f t="shared" si="1"/>
        <v>316547</v>
      </c>
      <c r="K74" s="55"/>
      <c r="L74" s="55"/>
      <c r="M74" s="55"/>
      <c r="N74" s="55"/>
      <c r="O74" s="55"/>
      <c r="P74" s="55"/>
    </row>
    <row r="75" spans="1:16" ht="54" customHeight="1">
      <c r="A75" s="76" t="s">
        <v>511</v>
      </c>
      <c r="B75" s="79" t="s">
        <v>531</v>
      </c>
      <c r="C75" s="15"/>
      <c r="D75" s="27"/>
      <c r="E75" s="100"/>
      <c r="F75" s="15"/>
      <c r="G75" s="15"/>
      <c r="H75" s="55"/>
      <c r="I75" s="120"/>
      <c r="J75" s="27">
        <f t="shared" si="1"/>
        <v>0</v>
      </c>
      <c r="K75" s="55"/>
      <c r="L75" s="55"/>
      <c r="M75" s="55"/>
      <c r="N75" s="55"/>
      <c r="O75" s="55"/>
      <c r="P75" s="55"/>
    </row>
    <row r="76" spans="1:16" ht="54" customHeight="1">
      <c r="A76" s="76" t="s">
        <v>511</v>
      </c>
      <c r="B76" s="79" t="s">
        <v>532</v>
      </c>
      <c r="C76" s="15"/>
      <c r="D76" s="27"/>
      <c r="E76" s="100"/>
      <c r="F76" s="15"/>
      <c r="G76" s="15"/>
      <c r="H76" s="55"/>
      <c r="I76" s="120"/>
      <c r="J76" s="27">
        <f t="shared" si="1"/>
        <v>0</v>
      </c>
      <c r="K76" s="55"/>
      <c r="L76" s="55"/>
      <c r="M76" s="55"/>
      <c r="N76" s="55"/>
      <c r="O76" s="55"/>
      <c r="P76" s="55"/>
    </row>
    <row r="77" spans="1:16" ht="54" customHeight="1">
      <c r="A77" s="76" t="s">
        <v>511</v>
      </c>
      <c r="B77" s="79" t="s">
        <v>533</v>
      </c>
      <c r="C77" s="15"/>
      <c r="D77" s="27"/>
      <c r="E77" s="100"/>
      <c r="F77" s="15"/>
      <c r="G77" s="15"/>
      <c r="H77" s="55"/>
      <c r="I77" s="120"/>
      <c r="J77" s="27">
        <f t="shared" si="1"/>
        <v>0</v>
      </c>
      <c r="K77" s="55"/>
      <c r="L77" s="55"/>
      <c r="M77" s="55"/>
      <c r="N77" s="55"/>
      <c r="O77" s="55"/>
      <c r="P77" s="55"/>
    </row>
    <row r="78" spans="1:16" ht="54" customHeight="1">
      <c r="A78" s="76" t="s">
        <v>534</v>
      </c>
      <c r="B78" s="77" t="s">
        <v>535</v>
      </c>
      <c r="C78" s="15"/>
      <c r="D78" s="27"/>
      <c r="E78" s="100"/>
      <c r="F78" s="15"/>
      <c r="G78" s="15"/>
      <c r="H78" s="55"/>
      <c r="I78" s="120"/>
      <c r="J78" s="27">
        <f t="shared" si="1"/>
        <v>0</v>
      </c>
      <c r="K78" s="55"/>
      <c r="L78" s="55"/>
      <c r="M78" s="55"/>
      <c r="N78" s="55"/>
      <c r="O78" s="55"/>
      <c r="P78" s="55"/>
    </row>
    <row r="79" spans="1:16" ht="54" customHeight="1">
      <c r="A79" s="76" t="s">
        <v>534</v>
      </c>
      <c r="B79" s="77" t="s">
        <v>536</v>
      </c>
      <c r="C79" s="15"/>
      <c r="D79" s="27"/>
      <c r="E79" s="100"/>
      <c r="F79" s="15"/>
      <c r="G79" s="15"/>
      <c r="H79" s="55"/>
      <c r="I79" s="120"/>
      <c r="J79" s="27">
        <f t="shared" si="1"/>
        <v>0</v>
      </c>
      <c r="K79" s="55"/>
      <c r="L79" s="55"/>
      <c r="M79" s="55"/>
      <c r="N79" s="55"/>
      <c r="O79" s="55"/>
      <c r="P79" s="55"/>
    </row>
    <row r="80" spans="1:16" ht="54" customHeight="1">
      <c r="A80" s="76" t="s">
        <v>534</v>
      </c>
      <c r="B80" s="77" t="s">
        <v>537</v>
      </c>
      <c r="C80" s="15"/>
      <c r="D80" s="27"/>
      <c r="E80" s="100"/>
      <c r="F80" s="15"/>
      <c r="G80" s="15"/>
      <c r="H80" s="55"/>
      <c r="I80" s="120"/>
      <c r="J80" s="27">
        <f t="shared" si="1"/>
        <v>0</v>
      </c>
      <c r="K80" s="55"/>
      <c r="L80" s="55"/>
      <c r="M80" s="55"/>
      <c r="N80" s="55"/>
      <c r="O80" s="55"/>
      <c r="P80" s="55"/>
    </row>
    <row r="81" spans="1:16" ht="54" customHeight="1">
      <c r="A81" s="76" t="s">
        <v>534</v>
      </c>
      <c r="B81" s="77" t="s">
        <v>538</v>
      </c>
      <c r="C81" s="15"/>
      <c r="D81" s="27"/>
      <c r="E81" s="100"/>
      <c r="F81" s="15"/>
      <c r="G81" s="15"/>
      <c r="H81" s="55"/>
      <c r="I81" s="120"/>
      <c r="J81" s="27">
        <f t="shared" si="1"/>
        <v>0</v>
      </c>
      <c r="K81" s="55"/>
      <c r="L81" s="55"/>
      <c r="M81" s="55"/>
      <c r="N81" s="55"/>
      <c r="O81" s="55"/>
      <c r="P81" s="55"/>
    </row>
    <row r="82" spans="1:16" ht="54" customHeight="1">
      <c r="A82" s="76" t="s">
        <v>534</v>
      </c>
      <c r="B82" s="77" t="s">
        <v>539</v>
      </c>
      <c r="C82" s="15"/>
      <c r="D82" s="27"/>
      <c r="E82" s="100"/>
      <c r="F82" s="15"/>
      <c r="G82" s="15"/>
      <c r="H82" s="55"/>
      <c r="I82" s="120"/>
      <c r="J82" s="27">
        <f t="shared" si="1"/>
        <v>0</v>
      </c>
      <c r="K82" s="55"/>
      <c r="L82" s="55"/>
      <c r="M82" s="55"/>
      <c r="N82" s="55"/>
      <c r="O82" s="55"/>
      <c r="P82" s="55"/>
    </row>
    <row r="83" spans="1:16" ht="54" customHeight="1">
      <c r="A83" s="76" t="s">
        <v>534</v>
      </c>
      <c r="B83" s="77" t="s">
        <v>540</v>
      </c>
      <c r="C83" s="15"/>
      <c r="D83" s="27"/>
      <c r="E83" s="100"/>
      <c r="F83" s="15"/>
      <c r="G83" s="15"/>
      <c r="H83" s="55"/>
      <c r="I83" s="120"/>
      <c r="J83" s="27">
        <f t="shared" si="1"/>
        <v>0</v>
      </c>
      <c r="K83" s="55"/>
      <c r="L83" s="55"/>
      <c r="M83" s="55"/>
      <c r="N83" s="55"/>
      <c r="O83" s="55"/>
      <c r="P83" s="55"/>
    </row>
    <row r="84" spans="1:16" ht="54" customHeight="1">
      <c r="A84" s="76" t="s">
        <v>534</v>
      </c>
      <c r="B84" s="77" t="s">
        <v>541</v>
      </c>
      <c r="C84" s="15"/>
      <c r="D84" s="27"/>
      <c r="E84" s="100"/>
      <c r="F84" s="15"/>
      <c r="G84" s="15"/>
      <c r="H84" s="55"/>
      <c r="I84" s="120"/>
      <c r="J84" s="27">
        <f t="shared" si="1"/>
        <v>0</v>
      </c>
      <c r="K84" s="55"/>
      <c r="L84" s="55"/>
      <c r="M84" s="55"/>
      <c r="N84" s="55"/>
      <c r="O84" s="55"/>
      <c r="P84" s="55"/>
    </row>
    <row r="85" spans="1:16" ht="54" customHeight="1">
      <c r="A85" s="76" t="s">
        <v>534</v>
      </c>
      <c r="B85" s="77" t="s">
        <v>542</v>
      </c>
      <c r="C85" s="15"/>
      <c r="D85" s="27"/>
      <c r="E85" s="100"/>
      <c r="F85" s="15"/>
      <c r="G85" s="15"/>
      <c r="H85" s="55"/>
      <c r="I85" s="120"/>
      <c r="J85" s="27">
        <f t="shared" si="1"/>
        <v>0</v>
      </c>
      <c r="K85" s="55"/>
      <c r="L85" s="55"/>
      <c r="M85" s="55"/>
      <c r="N85" s="55"/>
      <c r="O85" s="55"/>
      <c r="P85" s="55"/>
    </row>
    <row r="86" spans="1:16" ht="57" customHeight="1">
      <c r="A86" s="76" t="s">
        <v>534</v>
      </c>
      <c r="B86" s="77" t="s">
        <v>543</v>
      </c>
      <c r="C86" s="15"/>
      <c r="D86" s="27"/>
      <c r="E86" s="100"/>
      <c r="F86" s="15"/>
      <c r="G86" s="15"/>
      <c r="H86" s="55"/>
      <c r="I86" s="120"/>
      <c r="J86" s="27">
        <f t="shared" si="1"/>
        <v>0</v>
      </c>
      <c r="K86" s="55"/>
      <c r="L86" s="55"/>
      <c r="M86" s="55"/>
      <c r="N86" s="55"/>
      <c r="O86" s="55"/>
      <c r="P86" s="55"/>
    </row>
    <row r="87" spans="1:16" ht="57" customHeight="1">
      <c r="A87" s="76" t="s">
        <v>534</v>
      </c>
      <c r="B87" s="77" t="s">
        <v>544</v>
      </c>
      <c r="C87" s="15"/>
      <c r="D87" s="27"/>
      <c r="E87" s="100"/>
      <c r="F87" s="15"/>
      <c r="G87" s="15"/>
      <c r="H87" s="55"/>
      <c r="I87" s="120"/>
      <c r="J87" s="27">
        <f t="shared" si="1"/>
        <v>0</v>
      </c>
      <c r="K87" s="55"/>
      <c r="L87" s="55"/>
      <c r="M87" s="55"/>
      <c r="N87" s="55"/>
      <c r="O87" s="55"/>
      <c r="P87" s="55"/>
    </row>
    <row r="88" spans="1:16" ht="57" customHeight="1">
      <c r="A88" s="76" t="s">
        <v>534</v>
      </c>
      <c r="B88" s="77" t="s">
        <v>545</v>
      </c>
      <c r="C88" s="15"/>
      <c r="D88" s="27"/>
      <c r="E88" s="100"/>
      <c r="F88" s="15"/>
      <c r="G88" s="15"/>
      <c r="H88" s="55"/>
      <c r="I88" s="120"/>
      <c r="J88" s="27">
        <f t="shared" si="1"/>
        <v>0</v>
      </c>
      <c r="K88" s="55"/>
      <c r="L88" s="55"/>
      <c r="M88" s="55"/>
      <c r="N88" s="55"/>
      <c r="O88" s="55"/>
      <c r="P88" s="55"/>
    </row>
    <row r="89" spans="1:16" ht="57" customHeight="1">
      <c r="A89" s="76" t="s">
        <v>534</v>
      </c>
      <c r="B89" s="77" t="s">
        <v>546</v>
      </c>
      <c r="C89" s="15"/>
      <c r="D89" s="27"/>
      <c r="E89" s="100"/>
      <c r="F89" s="15"/>
      <c r="G89" s="15"/>
      <c r="H89" s="55"/>
      <c r="I89" s="120"/>
      <c r="J89" s="27">
        <f t="shared" si="1"/>
        <v>0</v>
      </c>
      <c r="K89" s="55"/>
      <c r="L89" s="55"/>
      <c r="M89" s="55"/>
      <c r="N89" s="55"/>
      <c r="O89" s="55"/>
      <c r="P89" s="55"/>
    </row>
    <row r="90" spans="1:16" ht="57" customHeight="1">
      <c r="A90" s="76" t="s">
        <v>534</v>
      </c>
      <c r="B90" s="77" t="s">
        <v>547</v>
      </c>
      <c r="C90" s="15"/>
      <c r="D90" s="27"/>
      <c r="E90" s="100"/>
      <c r="F90" s="15"/>
      <c r="G90" s="15"/>
      <c r="H90" s="55"/>
      <c r="I90" s="120"/>
      <c r="J90" s="27">
        <f t="shared" si="1"/>
        <v>0</v>
      </c>
      <c r="K90" s="55"/>
      <c r="L90" s="55"/>
      <c r="M90" s="55"/>
      <c r="N90" s="55"/>
      <c r="O90" s="55"/>
      <c r="P90" s="55"/>
    </row>
    <row r="91" spans="1:16" ht="57" customHeight="1">
      <c r="A91" s="76" t="s">
        <v>534</v>
      </c>
      <c r="B91" s="77" t="s">
        <v>548</v>
      </c>
      <c r="C91" s="15"/>
      <c r="D91" s="27"/>
      <c r="E91" s="100"/>
      <c r="F91" s="15"/>
      <c r="G91" s="15"/>
      <c r="H91" s="55"/>
      <c r="I91" s="120"/>
      <c r="J91" s="27">
        <f t="shared" si="1"/>
        <v>0</v>
      </c>
      <c r="K91" s="55"/>
      <c r="L91" s="55"/>
      <c r="M91" s="55"/>
      <c r="N91" s="55"/>
      <c r="O91" s="55"/>
      <c r="P91" s="55"/>
    </row>
    <row r="92" spans="1:16" ht="57" customHeight="1">
      <c r="A92" s="76" t="s">
        <v>534</v>
      </c>
      <c r="B92" s="77" t="s">
        <v>549</v>
      </c>
      <c r="C92" s="15"/>
      <c r="D92" s="27"/>
      <c r="E92" s="100"/>
      <c r="F92" s="15"/>
      <c r="G92" s="15"/>
      <c r="H92" s="55"/>
      <c r="I92" s="120"/>
      <c r="J92" s="27">
        <f t="shared" si="1"/>
        <v>0</v>
      </c>
      <c r="K92" s="55"/>
      <c r="L92" s="55"/>
      <c r="M92" s="55"/>
      <c r="N92" s="55"/>
      <c r="O92" s="55"/>
      <c r="P92" s="55"/>
    </row>
    <row r="93" spans="1:16" ht="57" customHeight="1">
      <c r="A93" s="76" t="s">
        <v>534</v>
      </c>
      <c r="B93" s="77" t="s">
        <v>550</v>
      </c>
      <c r="C93" s="15"/>
      <c r="D93" s="27"/>
      <c r="E93" s="100"/>
      <c r="F93" s="15"/>
      <c r="G93" s="15"/>
      <c r="H93" s="55"/>
      <c r="I93" s="120"/>
      <c r="J93" s="27">
        <f t="shared" si="1"/>
        <v>0</v>
      </c>
      <c r="K93" s="55"/>
      <c r="L93" s="55"/>
      <c r="M93" s="55"/>
      <c r="N93" s="55"/>
      <c r="O93" s="55"/>
      <c r="P93" s="55"/>
    </row>
    <row r="94" spans="1:16" ht="57" customHeight="1">
      <c r="A94" s="76" t="s">
        <v>534</v>
      </c>
      <c r="B94" s="77" t="s">
        <v>551</v>
      </c>
      <c r="C94" s="15"/>
      <c r="D94" s="27"/>
      <c r="E94" s="100"/>
      <c r="F94" s="15"/>
      <c r="G94" s="15"/>
      <c r="H94" s="55"/>
      <c r="I94" s="120"/>
      <c r="J94" s="27">
        <f t="shared" si="1"/>
        <v>0</v>
      </c>
      <c r="K94" s="55"/>
      <c r="L94" s="55"/>
      <c r="M94" s="55"/>
      <c r="N94" s="55"/>
      <c r="O94" s="55"/>
      <c r="P94" s="55"/>
    </row>
    <row r="95" spans="1:16" ht="57" customHeight="1">
      <c r="A95" s="76" t="s">
        <v>534</v>
      </c>
      <c r="B95" s="77" t="s">
        <v>552</v>
      </c>
      <c r="C95" s="15"/>
      <c r="D95" s="27"/>
      <c r="E95" s="100"/>
      <c r="F95" s="15"/>
      <c r="G95" s="15"/>
      <c r="H95" s="55"/>
      <c r="I95" s="120"/>
      <c r="J95" s="27">
        <f t="shared" si="1"/>
        <v>0</v>
      </c>
      <c r="K95" s="55"/>
      <c r="L95" s="55"/>
      <c r="M95" s="55"/>
      <c r="N95" s="55"/>
      <c r="O95" s="55"/>
      <c r="P95" s="55"/>
    </row>
    <row r="96" spans="1:16" ht="57" customHeight="1">
      <c r="A96" s="76" t="s">
        <v>534</v>
      </c>
      <c r="B96" s="77" t="s">
        <v>553</v>
      </c>
      <c r="C96" s="15"/>
      <c r="D96" s="27"/>
      <c r="E96" s="100"/>
      <c r="F96" s="15"/>
      <c r="G96" s="15"/>
      <c r="H96" s="55"/>
      <c r="I96" s="120"/>
      <c r="J96" s="27">
        <f t="shared" si="1"/>
        <v>0</v>
      </c>
      <c r="K96" s="55"/>
      <c r="L96" s="55"/>
      <c r="M96" s="55"/>
      <c r="N96" s="55"/>
      <c r="O96" s="55"/>
      <c r="P96" s="55"/>
    </row>
    <row r="97" spans="1:16" ht="57" customHeight="1">
      <c r="A97" s="76" t="s">
        <v>534</v>
      </c>
      <c r="B97" s="80" t="s">
        <v>554</v>
      </c>
      <c r="C97" s="15"/>
      <c r="D97" s="27"/>
      <c r="E97" s="100"/>
      <c r="F97" s="15"/>
      <c r="G97" s="15"/>
      <c r="H97" s="55"/>
      <c r="I97" s="120"/>
      <c r="J97" s="27">
        <f t="shared" si="1"/>
        <v>0</v>
      </c>
      <c r="K97" s="55"/>
      <c r="L97" s="55"/>
      <c r="M97" s="55"/>
      <c r="N97" s="55"/>
      <c r="O97" s="55"/>
      <c r="P97" s="55"/>
    </row>
    <row r="98" spans="1:16" ht="57" customHeight="1">
      <c r="A98" s="76" t="s">
        <v>534</v>
      </c>
      <c r="B98" s="77" t="s">
        <v>555</v>
      </c>
      <c r="C98" s="15"/>
      <c r="D98" s="27"/>
      <c r="E98" s="100"/>
      <c r="F98" s="15"/>
      <c r="G98" s="15"/>
      <c r="H98" s="55"/>
      <c r="I98" s="120"/>
      <c r="J98" s="27">
        <f t="shared" si="1"/>
        <v>0</v>
      </c>
      <c r="K98" s="55"/>
      <c r="L98" s="55"/>
      <c r="M98" s="55"/>
      <c r="N98" s="55"/>
      <c r="O98" s="55"/>
      <c r="P98" s="55"/>
    </row>
    <row r="99" spans="1:16" ht="57" customHeight="1">
      <c r="A99" s="76" t="s">
        <v>534</v>
      </c>
      <c r="B99" s="77" t="s">
        <v>556</v>
      </c>
      <c r="C99" s="15">
        <v>300000</v>
      </c>
      <c r="D99" s="27">
        <v>224000</v>
      </c>
      <c r="E99" s="100"/>
      <c r="F99" s="15">
        <v>25167</v>
      </c>
      <c r="G99" s="15"/>
      <c r="H99" s="55"/>
      <c r="I99" s="120"/>
      <c r="J99" s="27">
        <f t="shared" si="1"/>
        <v>198833</v>
      </c>
      <c r="K99" s="55"/>
      <c r="L99" s="55"/>
      <c r="M99" s="55"/>
      <c r="N99" s="55"/>
      <c r="O99" s="55"/>
      <c r="P99" s="55"/>
    </row>
    <row r="100" spans="1:16" ht="57" customHeight="1">
      <c r="A100" s="76" t="s">
        <v>534</v>
      </c>
      <c r="B100" s="77" t="s">
        <v>557</v>
      </c>
      <c r="C100" s="15">
        <v>250000</v>
      </c>
      <c r="D100" s="27">
        <v>206541.3</v>
      </c>
      <c r="E100" s="100"/>
      <c r="F100" s="15">
        <v>40000</v>
      </c>
      <c r="G100" s="15"/>
      <c r="H100" s="55"/>
      <c r="I100" s="120"/>
      <c r="J100" s="27">
        <f t="shared" si="1"/>
        <v>166541.29999999999</v>
      </c>
      <c r="K100" s="55"/>
      <c r="L100" s="55"/>
      <c r="M100" s="55"/>
      <c r="N100" s="55"/>
      <c r="O100" s="55"/>
      <c r="P100" s="55"/>
    </row>
    <row r="101" spans="1:16" ht="57" customHeight="1">
      <c r="A101" s="76" t="s">
        <v>534</v>
      </c>
      <c r="B101" s="77" t="s">
        <v>558</v>
      </c>
      <c r="C101" s="15"/>
      <c r="D101" s="27"/>
      <c r="E101" s="100"/>
      <c r="F101" s="15"/>
      <c r="G101" s="15"/>
      <c r="H101" s="55"/>
      <c r="I101" s="120"/>
      <c r="J101" s="27">
        <f t="shared" si="1"/>
        <v>0</v>
      </c>
      <c r="K101" s="55"/>
      <c r="L101" s="55"/>
      <c r="M101" s="55"/>
      <c r="N101" s="55"/>
      <c r="O101" s="55"/>
      <c r="P101" s="55"/>
    </row>
    <row r="102" spans="1:16" ht="54" customHeight="1">
      <c r="A102" s="76" t="s">
        <v>534</v>
      </c>
      <c r="B102" s="77" t="s">
        <v>559</v>
      </c>
      <c r="C102" s="15"/>
      <c r="D102" s="27"/>
      <c r="E102" s="100"/>
      <c r="F102" s="15"/>
      <c r="G102" s="15"/>
      <c r="H102" s="55"/>
      <c r="I102" s="120"/>
      <c r="J102" s="27">
        <f t="shared" si="1"/>
        <v>0</v>
      </c>
      <c r="K102" s="55"/>
      <c r="L102" s="55"/>
      <c r="M102" s="55"/>
      <c r="N102" s="55"/>
      <c r="O102" s="55"/>
      <c r="P102" s="55"/>
    </row>
    <row r="103" spans="1:16" ht="54" customHeight="1">
      <c r="A103" s="76" t="s">
        <v>534</v>
      </c>
      <c r="B103" s="77" t="s">
        <v>560</v>
      </c>
      <c r="C103" s="15"/>
      <c r="D103" s="27"/>
      <c r="E103" s="100"/>
      <c r="F103" s="15"/>
      <c r="G103" s="15"/>
      <c r="H103" s="55"/>
      <c r="I103" s="120"/>
      <c r="J103" s="27">
        <f t="shared" si="1"/>
        <v>0</v>
      </c>
      <c r="K103" s="55"/>
      <c r="L103" s="55"/>
      <c r="M103" s="55"/>
      <c r="N103" s="55"/>
      <c r="O103" s="55"/>
      <c r="P103" s="55"/>
    </row>
    <row r="104" spans="1:16" ht="54" customHeight="1">
      <c r="A104" s="76" t="s">
        <v>534</v>
      </c>
      <c r="B104" s="77" t="s">
        <v>561</v>
      </c>
      <c r="C104" s="15"/>
      <c r="D104" s="27"/>
      <c r="E104" s="100"/>
      <c r="F104" s="15"/>
      <c r="G104" s="15"/>
      <c r="H104" s="55"/>
      <c r="I104" s="120"/>
      <c r="J104" s="27">
        <f t="shared" si="1"/>
        <v>0</v>
      </c>
      <c r="K104" s="55"/>
      <c r="L104" s="55"/>
      <c r="M104" s="55"/>
      <c r="N104" s="55"/>
      <c r="O104" s="55"/>
      <c r="P104" s="55"/>
    </row>
    <row r="105" spans="1:16" ht="54" customHeight="1">
      <c r="A105" s="76" t="s">
        <v>534</v>
      </c>
      <c r="B105" s="77" t="s">
        <v>562</v>
      </c>
      <c r="C105" s="15"/>
      <c r="D105" s="27"/>
      <c r="E105" s="100"/>
      <c r="F105" s="15"/>
      <c r="G105" s="15"/>
      <c r="H105" s="55"/>
      <c r="I105" s="120"/>
      <c r="J105" s="27">
        <f t="shared" si="1"/>
        <v>0</v>
      </c>
      <c r="K105" s="55"/>
      <c r="L105" s="55"/>
      <c r="M105" s="55"/>
      <c r="N105" s="55"/>
      <c r="O105" s="55"/>
      <c r="P105" s="55"/>
    </row>
    <row r="106" spans="1:16" ht="54" customHeight="1">
      <c r="A106" s="76" t="s">
        <v>534</v>
      </c>
      <c r="B106" s="77" t="s">
        <v>563</v>
      </c>
      <c r="C106" s="15"/>
      <c r="D106" s="27"/>
      <c r="E106" s="100"/>
      <c r="F106" s="15"/>
      <c r="G106" s="15"/>
      <c r="H106" s="55"/>
      <c r="I106" s="120"/>
      <c r="J106" s="27">
        <f t="shared" si="1"/>
        <v>0</v>
      </c>
      <c r="K106" s="55"/>
      <c r="L106" s="55"/>
      <c r="M106" s="55"/>
      <c r="N106" s="55"/>
      <c r="O106" s="55"/>
      <c r="P106" s="55"/>
    </row>
    <row r="107" spans="1:16" ht="54" customHeight="1">
      <c r="A107" s="76" t="s">
        <v>534</v>
      </c>
      <c r="B107" s="77" t="s">
        <v>564</v>
      </c>
      <c r="C107" s="15"/>
      <c r="D107" s="27"/>
      <c r="E107" s="100"/>
      <c r="F107" s="15"/>
      <c r="G107" s="15"/>
      <c r="H107" s="55"/>
      <c r="I107" s="120"/>
      <c r="J107" s="27">
        <f t="shared" si="1"/>
        <v>0</v>
      </c>
      <c r="K107" s="55"/>
      <c r="L107" s="55"/>
      <c r="M107" s="55"/>
      <c r="N107" s="55"/>
      <c r="O107" s="55"/>
      <c r="P107" s="55"/>
    </row>
    <row r="108" spans="1:16" ht="54" customHeight="1">
      <c r="A108" s="76" t="s">
        <v>534</v>
      </c>
      <c r="B108" s="77" t="s">
        <v>565</v>
      </c>
      <c r="C108" s="15">
        <v>250000</v>
      </c>
      <c r="D108" s="27">
        <v>46000</v>
      </c>
      <c r="E108" s="100"/>
      <c r="F108" s="15"/>
      <c r="G108" s="15"/>
      <c r="H108" s="55"/>
      <c r="I108" s="120"/>
      <c r="J108" s="27">
        <f t="shared" si="1"/>
        <v>46000</v>
      </c>
      <c r="K108" s="55"/>
      <c r="L108" s="55"/>
      <c r="M108" s="55"/>
      <c r="N108" s="55"/>
      <c r="O108" s="55"/>
      <c r="P108" s="55"/>
    </row>
    <row r="109" spans="1:16" ht="54" customHeight="1">
      <c r="A109" s="76" t="s">
        <v>566</v>
      </c>
      <c r="B109" s="77" t="s">
        <v>567</v>
      </c>
      <c r="C109" s="15"/>
      <c r="D109" s="27">
        <v>0</v>
      </c>
      <c r="E109" s="100"/>
      <c r="F109" s="15"/>
      <c r="G109" s="15"/>
      <c r="H109" s="55"/>
      <c r="I109" s="120"/>
      <c r="J109" s="27">
        <f t="shared" si="1"/>
        <v>0</v>
      </c>
      <c r="K109" s="55"/>
      <c r="L109" s="55"/>
      <c r="M109" s="55"/>
      <c r="N109" s="55"/>
      <c r="O109" s="55"/>
      <c r="P109" s="55"/>
    </row>
    <row r="110" spans="1:16" ht="54" customHeight="1">
      <c r="A110" s="76" t="s">
        <v>566</v>
      </c>
      <c r="B110" s="77" t="s">
        <v>568</v>
      </c>
      <c r="C110" s="15">
        <v>3000000</v>
      </c>
      <c r="D110" s="27">
        <v>2460721</v>
      </c>
      <c r="E110" s="100"/>
      <c r="F110" s="15">
        <f>261910-88977</f>
        <v>172933</v>
      </c>
      <c r="G110" s="15">
        <v>780000</v>
      </c>
      <c r="H110" s="55"/>
      <c r="I110" s="120"/>
      <c r="J110" s="27">
        <f t="shared" si="1"/>
        <v>1507788</v>
      </c>
      <c r="K110" s="55"/>
      <c r="L110" s="55"/>
      <c r="M110" s="55"/>
      <c r="N110" s="55"/>
      <c r="O110" s="55"/>
      <c r="P110" s="55"/>
    </row>
    <row r="111" spans="1:16" ht="54" customHeight="1">
      <c r="A111" s="76" t="s">
        <v>566</v>
      </c>
      <c r="B111" s="77" t="s">
        <v>569</v>
      </c>
      <c r="C111" s="15"/>
      <c r="D111" s="27"/>
      <c r="E111" s="100"/>
      <c r="F111" s="15"/>
      <c r="G111" s="15"/>
      <c r="H111" s="55"/>
      <c r="I111" s="120"/>
      <c r="J111" s="27">
        <f t="shared" si="1"/>
        <v>0</v>
      </c>
      <c r="K111" s="55"/>
      <c r="L111" s="55"/>
      <c r="M111" s="55"/>
      <c r="N111" s="55"/>
      <c r="O111" s="55"/>
      <c r="P111" s="55"/>
    </row>
    <row r="112" spans="1:16" ht="54" customHeight="1">
      <c r="A112" s="76" t="s">
        <v>566</v>
      </c>
      <c r="B112" s="77" t="s">
        <v>570</v>
      </c>
      <c r="C112" s="15"/>
      <c r="D112" s="27"/>
      <c r="E112" s="100"/>
      <c r="F112" s="15"/>
      <c r="G112" s="15"/>
      <c r="H112" s="55"/>
      <c r="I112" s="120"/>
      <c r="J112" s="27">
        <f t="shared" si="1"/>
        <v>0</v>
      </c>
      <c r="K112" s="55"/>
      <c r="L112" s="55"/>
      <c r="M112" s="55"/>
      <c r="N112" s="55"/>
      <c r="O112" s="55"/>
      <c r="P112" s="55"/>
    </row>
    <row r="113" spans="1:16" ht="54" customHeight="1">
      <c r="A113" s="76" t="s">
        <v>566</v>
      </c>
      <c r="B113" s="77" t="s">
        <v>571</v>
      </c>
      <c r="C113" s="15"/>
      <c r="D113" s="27"/>
      <c r="E113" s="100"/>
      <c r="F113" s="15"/>
      <c r="G113" s="15"/>
      <c r="H113" s="55"/>
      <c r="I113" s="120"/>
      <c r="J113" s="27">
        <f t="shared" si="1"/>
        <v>0</v>
      </c>
      <c r="K113" s="55"/>
      <c r="L113" s="55"/>
      <c r="M113" s="55"/>
      <c r="N113" s="55"/>
      <c r="O113" s="55"/>
      <c r="P113" s="55"/>
    </row>
    <row r="114" spans="1:16" ht="54" customHeight="1">
      <c r="A114" s="76" t="s">
        <v>566</v>
      </c>
      <c r="B114" s="77" t="s">
        <v>572</v>
      </c>
      <c r="C114" s="15"/>
      <c r="D114" s="27"/>
      <c r="E114" s="100"/>
      <c r="F114" s="15"/>
      <c r="G114" s="15"/>
      <c r="H114" s="55"/>
      <c r="I114" s="120"/>
      <c r="J114" s="27">
        <f t="shared" si="1"/>
        <v>0</v>
      </c>
      <c r="K114" s="55"/>
      <c r="L114" s="55"/>
      <c r="M114" s="55"/>
      <c r="N114" s="55"/>
      <c r="O114" s="55"/>
      <c r="P114" s="55"/>
    </row>
    <row r="115" spans="1:16" ht="54" customHeight="1">
      <c r="A115" s="76" t="s">
        <v>566</v>
      </c>
      <c r="B115" s="77" t="s">
        <v>573</v>
      </c>
      <c r="C115" s="15"/>
      <c r="D115" s="27"/>
      <c r="E115" s="100"/>
      <c r="F115" s="15"/>
      <c r="G115" s="15"/>
      <c r="H115" s="55"/>
      <c r="I115" s="120"/>
      <c r="J115" s="27">
        <f t="shared" si="1"/>
        <v>0</v>
      </c>
      <c r="K115" s="55"/>
      <c r="L115" s="55"/>
      <c r="M115" s="55"/>
      <c r="N115" s="55"/>
      <c r="O115" s="55"/>
      <c r="P115" s="55"/>
    </row>
    <row r="116" spans="1:16" ht="54" customHeight="1">
      <c r="A116" s="76" t="s">
        <v>566</v>
      </c>
      <c r="B116" s="77" t="s">
        <v>574</v>
      </c>
      <c r="C116" s="15"/>
      <c r="D116" s="27"/>
      <c r="E116" s="100"/>
      <c r="F116" s="15"/>
      <c r="G116" s="15"/>
      <c r="H116" s="55"/>
      <c r="I116" s="120"/>
      <c r="J116" s="27">
        <f t="shared" si="1"/>
        <v>0</v>
      </c>
      <c r="K116" s="55"/>
      <c r="L116" s="55"/>
      <c r="M116" s="55"/>
      <c r="N116" s="55"/>
      <c r="O116" s="55"/>
      <c r="P116" s="55"/>
    </row>
    <row r="117" spans="1:16" ht="54" customHeight="1">
      <c r="A117" s="76" t="s">
        <v>566</v>
      </c>
      <c r="B117" s="77" t="s">
        <v>575</v>
      </c>
      <c r="C117" s="15"/>
      <c r="D117" s="27"/>
      <c r="E117" s="100"/>
      <c r="F117" s="15"/>
      <c r="G117" s="15"/>
      <c r="H117" s="55"/>
      <c r="I117" s="120"/>
      <c r="J117" s="27">
        <f t="shared" si="1"/>
        <v>0</v>
      </c>
      <c r="K117" s="55"/>
      <c r="L117" s="55"/>
      <c r="M117" s="55"/>
      <c r="N117" s="55"/>
      <c r="O117" s="55"/>
      <c r="P117" s="55"/>
    </row>
    <row r="118" spans="1:16" ht="54" customHeight="1">
      <c r="A118" s="76" t="s">
        <v>566</v>
      </c>
      <c r="B118" s="77" t="s">
        <v>576</v>
      </c>
      <c r="C118" s="15"/>
      <c r="D118" s="27"/>
      <c r="E118" s="100"/>
      <c r="F118" s="15"/>
      <c r="G118" s="15"/>
      <c r="H118" s="55"/>
      <c r="I118" s="120"/>
      <c r="J118" s="27">
        <f t="shared" si="1"/>
        <v>0</v>
      </c>
      <c r="K118" s="55"/>
      <c r="L118" s="55"/>
      <c r="M118" s="55"/>
      <c r="N118" s="55"/>
      <c r="O118" s="55"/>
      <c r="P118" s="55"/>
    </row>
    <row r="119" spans="1:16" ht="55.9" customHeight="1" thickBot="1">
      <c r="A119" s="81" t="s">
        <v>566</v>
      </c>
      <c r="B119" s="82" t="s">
        <v>577</v>
      </c>
      <c r="C119" s="15"/>
      <c r="D119" s="27"/>
      <c r="E119" s="100"/>
      <c r="F119" s="15"/>
      <c r="G119" s="15"/>
      <c r="H119" s="55"/>
      <c r="I119" s="120"/>
      <c r="J119" s="27">
        <f t="shared" si="1"/>
        <v>0</v>
      </c>
      <c r="K119" s="55"/>
      <c r="L119" s="55"/>
      <c r="M119" s="55"/>
      <c r="N119" s="55"/>
      <c r="O119" s="55"/>
      <c r="P119" s="55"/>
    </row>
    <row r="120" spans="1:16" ht="55.9" customHeight="1" thickBot="1">
      <c r="A120" s="149" t="s">
        <v>725</v>
      </c>
      <c r="B120" s="150"/>
      <c r="C120" s="135">
        <f>SUM(C4:C119)</f>
        <v>4464000</v>
      </c>
      <c r="D120" s="135">
        <f t="shared" ref="D120:J120" si="2">SUM(D4:D119)</f>
        <v>3517809.3</v>
      </c>
      <c r="E120" s="135">
        <f t="shared" si="2"/>
        <v>0</v>
      </c>
      <c r="F120" s="135">
        <f t="shared" si="2"/>
        <v>308242</v>
      </c>
      <c r="G120" s="135">
        <f t="shared" si="2"/>
        <v>780000</v>
      </c>
      <c r="H120" s="135">
        <f t="shared" si="2"/>
        <v>0</v>
      </c>
      <c r="I120" s="135">
        <f t="shared" si="2"/>
        <v>0</v>
      </c>
      <c r="J120" s="130">
        <f t="shared" si="2"/>
        <v>2429567.2999999998</v>
      </c>
      <c r="K120" s="133">
        <f t="shared" ref="K120:P120" si="3">SUM(K4:K119)</f>
        <v>0</v>
      </c>
      <c r="L120" s="133">
        <f t="shared" si="3"/>
        <v>0</v>
      </c>
      <c r="M120" s="133">
        <f t="shared" si="3"/>
        <v>0</v>
      </c>
      <c r="N120" s="133">
        <f t="shared" si="3"/>
        <v>0</v>
      </c>
      <c r="O120" s="133">
        <f t="shared" si="3"/>
        <v>0</v>
      </c>
      <c r="P120" s="133">
        <f t="shared" si="3"/>
        <v>0</v>
      </c>
    </row>
    <row r="121" spans="1:16" s="21" customFormat="1">
      <c r="A121" s="19"/>
      <c r="B121" s="4"/>
      <c r="D121" s="28"/>
      <c r="E121" s="28"/>
      <c r="F121" s="16"/>
      <c r="G121" s="16"/>
      <c r="H121" s="16"/>
      <c r="I121" s="16"/>
      <c r="J121" s="28"/>
      <c r="K121" s="16"/>
      <c r="L121" s="16"/>
      <c r="M121" s="16"/>
      <c r="N121" s="16"/>
      <c r="O121" s="16"/>
      <c r="P121" s="16"/>
    </row>
    <row r="122" spans="1:16" s="21" customFormat="1">
      <c r="A122" s="19"/>
      <c r="B122" s="4"/>
      <c r="D122" s="28"/>
      <c r="E122" s="28"/>
      <c r="F122" s="16"/>
      <c r="G122" s="16"/>
      <c r="H122" s="16"/>
      <c r="I122" s="16"/>
      <c r="J122" s="28"/>
      <c r="K122" s="16"/>
      <c r="L122" s="16"/>
      <c r="M122" s="16"/>
      <c r="N122" s="16"/>
      <c r="O122" s="16"/>
      <c r="P122" s="16"/>
    </row>
    <row r="123" spans="1:16" s="21" customFormat="1">
      <c r="A123" s="19"/>
      <c r="B123"/>
      <c r="D123" s="28"/>
      <c r="E123" s="28"/>
      <c r="F123" s="16"/>
      <c r="G123" s="16"/>
      <c r="H123" s="16"/>
      <c r="I123" s="16"/>
      <c r="J123" s="28"/>
      <c r="K123" s="16"/>
      <c r="L123" s="16"/>
      <c r="M123" s="16"/>
      <c r="N123" s="16"/>
      <c r="O123" s="16"/>
      <c r="P123" s="16"/>
    </row>
  </sheetData>
  <sheetProtection selectLockedCells="1" selectUnlockedCells="1"/>
  <mergeCells count="5">
    <mergeCell ref="A120:B120"/>
    <mergeCell ref="F1:H1"/>
    <mergeCell ref="J1:J2"/>
    <mergeCell ref="K1:O1"/>
    <mergeCell ref="F3:H3"/>
  </mergeCells>
  <printOptions horizontalCentered="1"/>
  <pageMargins left="0.19685039370078741" right="0.19685039370078741" top="0.51" bottom="0.59055118110236227" header="0.51181102362204722" footer="0.51181102362204722"/>
  <pageSetup paperSize="9" scale="30" firstPageNumber="0" fitToWidth="0" fitToHeight="0" orientation="portrait" cellComments="asDisplayed" horizontalDpi="300" verticalDpi="300" r:id="rId1"/>
  <headerFooter alignWithMargins="0">
    <oddHeader>&amp;C&amp;"Calibri,Regular"&amp;14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8"/>
  <sheetViews>
    <sheetView view="pageBreakPreview" zoomScale="69" zoomScaleSheetLayoutView="69" workbookViewId="0">
      <pane xSplit="2" ySplit="3" topLeftCell="C143" activePane="bottomRight" state="frozen"/>
      <selection pane="topRight" activeCell="C1" sqref="C1"/>
      <selection pane="bottomLeft" activeCell="A4" sqref="A4"/>
      <selection pane="bottomRight" activeCell="H146" sqref="H146"/>
    </sheetView>
  </sheetViews>
  <sheetFormatPr defaultRowHeight="15"/>
  <cols>
    <col min="1" max="1" width="53.7109375" style="19" customWidth="1"/>
    <col min="2" max="2" width="63.28515625" style="20" customWidth="1"/>
    <col min="3" max="3" width="17" style="21" customWidth="1"/>
    <col min="4" max="5" width="16.7109375" style="28" customWidth="1"/>
    <col min="6" max="6" width="15.42578125" style="16" customWidth="1"/>
    <col min="7" max="7" width="16.5703125" style="16" customWidth="1"/>
    <col min="8" max="9" width="17.140625" style="16" customWidth="1"/>
    <col min="10" max="10" width="18.140625" style="16" customWidth="1"/>
    <col min="11" max="12" width="12.5703125" style="16" customWidth="1"/>
    <col min="13" max="13" width="17.28515625" style="16" customWidth="1"/>
    <col min="14" max="14" width="12.5703125" style="16" customWidth="1"/>
    <col min="15" max="16" width="14.7109375" style="16" customWidth="1"/>
    <col min="17" max="175" width="8.85546875" style="16"/>
    <col min="176" max="176" width="10" style="16" customWidth="1"/>
    <col min="177" max="177" width="36.5703125" style="16" customWidth="1"/>
    <col min="178" max="178" width="36.140625" style="16" customWidth="1"/>
    <col min="179" max="259" width="9" style="16" customWidth="1"/>
    <col min="260" max="261" width="9.28515625" style="16" customWidth="1"/>
    <col min="262" max="431" width="8.85546875" style="16"/>
    <col min="432" max="432" width="10" style="16" customWidth="1"/>
    <col min="433" max="433" width="36.5703125" style="16" customWidth="1"/>
    <col min="434" max="434" width="36.140625" style="16" customWidth="1"/>
    <col min="435" max="515" width="9" style="16" customWidth="1"/>
    <col min="516" max="517" width="9.28515625" style="16" customWidth="1"/>
    <col min="518" max="687" width="8.85546875" style="16"/>
    <col min="688" max="688" width="10" style="16" customWidth="1"/>
    <col min="689" max="689" width="36.5703125" style="16" customWidth="1"/>
    <col min="690" max="690" width="36.140625" style="16" customWidth="1"/>
    <col min="691" max="771" width="9" style="16" customWidth="1"/>
    <col min="772" max="773" width="9.28515625" style="16" customWidth="1"/>
    <col min="774" max="943" width="8.85546875" style="16"/>
    <col min="944" max="944" width="10" style="16" customWidth="1"/>
    <col min="945" max="945" width="36.5703125" style="16" customWidth="1"/>
    <col min="946" max="946" width="36.140625" style="16" customWidth="1"/>
    <col min="947" max="1027" width="9" style="16" customWidth="1"/>
    <col min="1028" max="1029" width="9.28515625" style="16" customWidth="1"/>
    <col min="1030" max="1199" width="8.85546875" style="16"/>
    <col min="1200" max="1200" width="10" style="16" customWidth="1"/>
    <col min="1201" max="1201" width="36.5703125" style="16" customWidth="1"/>
    <col min="1202" max="1202" width="36.140625" style="16" customWidth="1"/>
    <col min="1203" max="1283" width="9" style="16" customWidth="1"/>
    <col min="1284" max="1285" width="9.28515625" style="16" customWidth="1"/>
    <col min="1286" max="1455" width="8.85546875" style="16"/>
    <col min="1456" max="1456" width="10" style="16" customWidth="1"/>
    <col min="1457" max="1457" width="36.5703125" style="16" customWidth="1"/>
    <col min="1458" max="1458" width="36.140625" style="16" customWidth="1"/>
    <col min="1459" max="1539" width="9" style="16" customWidth="1"/>
    <col min="1540" max="1541" width="9.28515625" style="16" customWidth="1"/>
    <col min="1542" max="1711" width="8.85546875" style="16"/>
    <col min="1712" max="1712" width="10" style="16" customWidth="1"/>
    <col min="1713" max="1713" width="36.5703125" style="16" customWidth="1"/>
    <col min="1714" max="1714" width="36.140625" style="16" customWidth="1"/>
    <col min="1715" max="1795" width="9" style="16" customWidth="1"/>
    <col min="1796" max="1797" width="9.28515625" style="16" customWidth="1"/>
    <col min="1798" max="1967" width="8.85546875" style="16"/>
    <col min="1968" max="1968" width="10" style="16" customWidth="1"/>
    <col min="1969" max="1969" width="36.5703125" style="16" customWidth="1"/>
    <col min="1970" max="1970" width="36.140625" style="16" customWidth="1"/>
    <col min="1971" max="2051" width="9" style="16" customWidth="1"/>
    <col min="2052" max="2053" width="9.28515625" style="16" customWidth="1"/>
    <col min="2054" max="2223" width="8.85546875" style="16"/>
    <col min="2224" max="2224" width="10" style="16" customWidth="1"/>
    <col min="2225" max="2225" width="36.5703125" style="16" customWidth="1"/>
    <col min="2226" max="2226" width="36.140625" style="16" customWidth="1"/>
    <col min="2227" max="2307" width="9" style="16" customWidth="1"/>
    <col min="2308" max="2309" width="9.28515625" style="16" customWidth="1"/>
    <col min="2310" max="2479" width="8.85546875" style="16"/>
    <col min="2480" max="2480" width="10" style="16" customWidth="1"/>
    <col min="2481" max="2481" width="36.5703125" style="16" customWidth="1"/>
    <col min="2482" max="2482" width="36.140625" style="16" customWidth="1"/>
    <col min="2483" max="2563" width="9" style="16" customWidth="1"/>
    <col min="2564" max="2565" width="9.28515625" style="16" customWidth="1"/>
    <col min="2566" max="2735" width="8.85546875" style="16"/>
    <col min="2736" max="2736" width="10" style="16" customWidth="1"/>
    <col min="2737" max="2737" width="36.5703125" style="16" customWidth="1"/>
    <col min="2738" max="2738" width="36.140625" style="16" customWidth="1"/>
    <col min="2739" max="2819" width="9" style="16" customWidth="1"/>
    <col min="2820" max="2821" width="9.28515625" style="16" customWidth="1"/>
    <col min="2822" max="2991" width="8.85546875" style="16"/>
    <col min="2992" max="2992" width="10" style="16" customWidth="1"/>
    <col min="2993" max="2993" width="36.5703125" style="16" customWidth="1"/>
    <col min="2994" max="2994" width="36.140625" style="16" customWidth="1"/>
    <col min="2995" max="3075" width="9" style="16" customWidth="1"/>
    <col min="3076" max="3077" width="9.28515625" style="16" customWidth="1"/>
    <col min="3078" max="3247" width="8.85546875" style="16"/>
    <col min="3248" max="3248" width="10" style="16" customWidth="1"/>
    <col min="3249" max="3249" width="36.5703125" style="16" customWidth="1"/>
    <col min="3250" max="3250" width="36.140625" style="16" customWidth="1"/>
    <col min="3251" max="3331" width="9" style="16" customWidth="1"/>
    <col min="3332" max="3333" width="9.28515625" style="16" customWidth="1"/>
    <col min="3334" max="3503" width="8.85546875" style="16"/>
    <col min="3504" max="3504" width="10" style="16" customWidth="1"/>
    <col min="3505" max="3505" width="36.5703125" style="16" customWidth="1"/>
    <col min="3506" max="3506" width="36.140625" style="16" customWidth="1"/>
    <col min="3507" max="3587" width="9" style="16" customWidth="1"/>
    <col min="3588" max="3589" width="9.28515625" style="16" customWidth="1"/>
    <col min="3590" max="3759" width="8.85546875" style="16"/>
    <col min="3760" max="3760" width="10" style="16" customWidth="1"/>
    <col min="3761" max="3761" width="36.5703125" style="16" customWidth="1"/>
    <col min="3762" max="3762" width="36.140625" style="16" customWidth="1"/>
    <col min="3763" max="3843" width="9" style="16" customWidth="1"/>
    <col min="3844" max="3845" width="9.28515625" style="16" customWidth="1"/>
    <col min="3846" max="4015" width="8.85546875" style="16"/>
    <col min="4016" max="4016" width="10" style="16" customWidth="1"/>
    <col min="4017" max="4017" width="36.5703125" style="16" customWidth="1"/>
    <col min="4018" max="4018" width="36.140625" style="16" customWidth="1"/>
    <col min="4019" max="4099" width="9" style="16" customWidth="1"/>
    <col min="4100" max="4101" width="9.28515625" style="16" customWidth="1"/>
    <col min="4102" max="4271" width="8.85546875" style="16"/>
    <col min="4272" max="4272" width="10" style="16" customWidth="1"/>
    <col min="4273" max="4273" width="36.5703125" style="16" customWidth="1"/>
    <col min="4274" max="4274" width="36.140625" style="16" customWidth="1"/>
    <col min="4275" max="4355" width="9" style="16" customWidth="1"/>
    <col min="4356" max="4357" width="9.28515625" style="16" customWidth="1"/>
    <col min="4358" max="4527" width="8.85546875" style="16"/>
    <col min="4528" max="4528" width="10" style="16" customWidth="1"/>
    <col min="4529" max="4529" width="36.5703125" style="16" customWidth="1"/>
    <col min="4530" max="4530" width="36.140625" style="16" customWidth="1"/>
    <col min="4531" max="4611" width="9" style="16" customWidth="1"/>
    <col min="4612" max="4613" width="9.28515625" style="16" customWidth="1"/>
    <col min="4614" max="4783" width="8.85546875" style="16"/>
    <col min="4784" max="4784" width="10" style="16" customWidth="1"/>
    <col min="4785" max="4785" width="36.5703125" style="16" customWidth="1"/>
    <col min="4786" max="4786" width="36.140625" style="16" customWidth="1"/>
    <col min="4787" max="4867" width="9" style="16" customWidth="1"/>
    <col min="4868" max="4869" width="9.28515625" style="16" customWidth="1"/>
    <col min="4870" max="5039" width="8.85546875" style="16"/>
    <col min="5040" max="5040" width="10" style="16" customWidth="1"/>
    <col min="5041" max="5041" width="36.5703125" style="16" customWidth="1"/>
    <col min="5042" max="5042" width="36.140625" style="16" customWidth="1"/>
    <col min="5043" max="5123" width="9" style="16" customWidth="1"/>
    <col min="5124" max="5125" width="9.28515625" style="16" customWidth="1"/>
    <col min="5126" max="5295" width="8.85546875" style="16"/>
    <col min="5296" max="5296" width="10" style="16" customWidth="1"/>
    <col min="5297" max="5297" width="36.5703125" style="16" customWidth="1"/>
    <col min="5298" max="5298" width="36.140625" style="16" customWidth="1"/>
    <col min="5299" max="5379" width="9" style="16" customWidth="1"/>
    <col min="5380" max="5381" width="9.28515625" style="16" customWidth="1"/>
    <col min="5382" max="5551" width="8.85546875" style="16"/>
    <col min="5552" max="5552" width="10" style="16" customWidth="1"/>
    <col min="5553" max="5553" width="36.5703125" style="16" customWidth="1"/>
    <col min="5554" max="5554" width="36.140625" style="16" customWidth="1"/>
    <col min="5555" max="5635" width="9" style="16" customWidth="1"/>
    <col min="5636" max="5637" width="9.28515625" style="16" customWidth="1"/>
    <col min="5638" max="5807" width="8.85546875" style="16"/>
    <col min="5808" max="5808" width="10" style="16" customWidth="1"/>
    <col min="5809" max="5809" width="36.5703125" style="16" customWidth="1"/>
    <col min="5810" max="5810" width="36.140625" style="16" customWidth="1"/>
    <col min="5811" max="5891" width="9" style="16" customWidth="1"/>
    <col min="5892" max="5893" width="9.28515625" style="16" customWidth="1"/>
    <col min="5894" max="6063" width="8.85546875" style="16"/>
    <col min="6064" max="6064" width="10" style="16" customWidth="1"/>
    <col min="6065" max="6065" width="36.5703125" style="16" customWidth="1"/>
    <col min="6066" max="6066" width="36.140625" style="16" customWidth="1"/>
    <col min="6067" max="6147" width="9" style="16" customWidth="1"/>
    <col min="6148" max="6149" width="9.28515625" style="16" customWidth="1"/>
    <col min="6150" max="6319" width="8.85546875" style="16"/>
    <col min="6320" max="6320" width="10" style="16" customWidth="1"/>
    <col min="6321" max="6321" width="36.5703125" style="16" customWidth="1"/>
    <col min="6322" max="6322" width="36.140625" style="16" customWidth="1"/>
    <col min="6323" max="6403" width="9" style="16" customWidth="1"/>
    <col min="6404" max="6405" width="9.28515625" style="16" customWidth="1"/>
    <col min="6406" max="6575" width="8.85546875" style="16"/>
    <col min="6576" max="6576" width="10" style="16" customWidth="1"/>
    <col min="6577" max="6577" width="36.5703125" style="16" customWidth="1"/>
    <col min="6578" max="6578" width="36.140625" style="16" customWidth="1"/>
    <col min="6579" max="6659" width="9" style="16" customWidth="1"/>
    <col min="6660" max="6661" width="9.28515625" style="16" customWidth="1"/>
    <col min="6662" max="6831" width="8.85546875" style="16"/>
    <col min="6832" max="6832" width="10" style="16" customWidth="1"/>
    <col min="6833" max="6833" width="36.5703125" style="16" customWidth="1"/>
    <col min="6834" max="6834" width="36.140625" style="16" customWidth="1"/>
    <col min="6835" max="6915" width="9" style="16" customWidth="1"/>
    <col min="6916" max="6917" width="9.28515625" style="16" customWidth="1"/>
    <col min="6918" max="7087" width="8.85546875" style="16"/>
    <col min="7088" max="7088" width="10" style="16" customWidth="1"/>
    <col min="7089" max="7089" width="36.5703125" style="16" customWidth="1"/>
    <col min="7090" max="7090" width="36.140625" style="16" customWidth="1"/>
    <col min="7091" max="7171" width="9" style="16" customWidth="1"/>
    <col min="7172" max="7173" width="9.28515625" style="16" customWidth="1"/>
    <col min="7174" max="7343" width="8.85546875" style="16"/>
    <col min="7344" max="7344" width="10" style="16" customWidth="1"/>
    <col min="7345" max="7345" width="36.5703125" style="16" customWidth="1"/>
    <col min="7346" max="7346" width="36.140625" style="16" customWidth="1"/>
    <col min="7347" max="7427" width="9" style="16" customWidth="1"/>
    <col min="7428" max="7429" width="9.28515625" style="16" customWidth="1"/>
    <col min="7430" max="7599" width="8.85546875" style="16"/>
    <col min="7600" max="7600" width="10" style="16" customWidth="1"/>
    <col min="7601" max="7601" width="36.5703125" style="16" customWidth="1"/>
    <col min="7602" max="7602" width="36.140625" style="16" customWidth="1"/>
    <col min="7603" max="7683" width="9" style="16" customWidth="1"/>
    <col min="7684" max="7685" width="9.28515625" style="16" customWidth="1"/>
    <col min="7686" max="7855" width="8.85546875" style="16"/>
    <col min="7856" max="7856" width="10" style="16" customWidth="1"/>
    <col min="7857" max="7857" width="36.5703125" style="16" customWidth="1"/>
    <col min="7858" max="7858" width="36.140625" style="16" customWidth="1"/>
    <col min="7859" max="7939" width="9" style="16" customWidth="1"/>
    <col min="7940" max="7941" width="9.28515625" style="16" customWidth="1"/>
    <col min="7942" max="8111" width="8.85546875" style="16"/>
    <col min="8112" max="8112" width="10" style="16" customWidth="1"/>
    <col min="8113" max="8113" width="36.5703125" style="16" customWidth="1"/>
    <col min="8114" max="8114" width="36.140625" style="16" customWidth="1"/>
    <col min="8115" max="8195" width="9" style="16" customWidth="1"/>
    <col min="8196" max="8197" width="9.28515625" style="16" customWidth="1"/>
    <col min="8198" max="8367" width="8.85546875" style="16"/>
    <col min="8368" max="8368" width="10" style="16" customWidth="1"/>
    <col min="8369" max="8369" width="36.5703125" style="16" customWidth="1"/>
    <col min="8370" max="8370" width="36.140625" style="16" customWidth="1"/>
    <col min="8371" max="8451" width="9" style="16" customWidth="1"/>
    <col min="8452" max="8453" width="9.28515625" style="16" customWidth="1"/>
    <col min="8454" max="8623" width="8.85546875" style="16"/>
    <col min="8624" max="8624" width="10" style="16" customWidth="1"/>
    <col min="8625" max="8625" width="36.5703125" style="16" customWidth="1"/>
    <col min="8626" max="8626" width="36.140625" style="16" customWidth="1"/>
    <col min="8627" max="8707" width="9" style="16" customWidth="1"/>
    <col min="8708" max="8709" width="9.28515625" style="16" customWidth="1"/>
    <col min="8710" max="8879" width="8.85546875" style="16"/>
    <col min="8880" max="8880" width="10" style="16" customWidth="1"/>
    <col min="8881" max="8881" width="36.5703125" style="16" customWidth="1"/>
    <col min="8882" max="8882" width="36.140625" style="16" customWidth="1"/>
    <col min="8883" max="8963" width="9" style="16" customWidth="1"/>
    <col min="8964" max="8965" width="9.28515625" style="16" customWidth="1"/>
    <col min="8966" max="9135" width="8.85546875" style="16"/>
    <col min="9136" max="9136" width="10" style="16" customWidth="1"/>
    <col min="9137" max="9137" width="36.5703125" style="16" customWidth="1"/>
    <col min="9138" max="9138" width="36.140625" style="16" customWidth="1"/>
    <col min="9139" max="9219" width="9" style="16" customWidth="1"/>
    <col min="9220" max="9221" width="9.28515625" style="16" customWidth="1"/>
    <col min="9222" max="9391" width="8.85546875" style="16"/>
    <col min="9392" max="9392" width="10" style="16" customWidth="1"/>
    <col min="9393" max="9393" width="36.5703125" style="16" customWidth="1"/>
    <col min="9394" max="9394" width="36.140625" style="16" customWidth="1"/>
    <col min="9395" max="9475" width="9" style="16" customWidth="1"/>
    <col min="9476" max="9477" width="9.28515625" style="16" customWidth="1"/>
    <col min="9478" max="9647" width="8.85546875" style="16"/>
    <col min="9648" max="9648" width="10" style="16" customWidth="1"/>
    <col min="9649" max="9649" width="36.5703125" style="16" customWidth="1"/>
    <col min="9650" max="9650" width="36.140625" style="16" customWidth="1"/>
    <col min="9651" max="9731" width="9" style="16" customWidth="1"/>
    <col min="9732" max="9733" width="9.28515625" style="16" customWidth="1"/>
    <col min="9734" max="9903" width="8.85546875" style="16"/>
    <col min="9904" max="9904" width="10" style="16" customWidth="1"/>
    <col min="9905" max="9905" width="36.5703125" style="16" customWidth="1"/>
    <col min="9906" max="9906" width="36.140625" style="16" customWidth="1"/>
    <col min="9907" max="9987" width="9" style="16" customWidth="1"/>
    <col min="9988" max="9989" width="9.28515625" style="16" customWidth="1"/>
    <col min="9990" max="10159" width="8.85546875" style="16"/>
    <col min="10160" max="10160" width="10" style="16" customWidth="1"/>
    <col min="10161" max="10161" width="36.5703125" style="16" customWidth="1"/>
    <col min="10162" max="10162" width="36.140625" style="16" customWidth="1"/>
    <col min="10163" max="10243" width="9" style="16" customWidth="1"/>
    <col min="10244" max="10245" width="9.28515625" style="16" customWidth="1"/>
    <col min="10246" max="10415" width="8.85546875" style="16"/>
    <col min="10416" max="10416" width="10" style="16" customWidth="1"/>
    <col min="10417" max="10417" width="36.5703125" style="16" customWidth="1"/>
    <col min="10418" max="10418" width="36.140625" style="16" customWidth="1"/>
    <col min="10419" max="10499" width="9" style="16" customWidth="1"/>
    <col min="10500" max="10501" width="9.28515625" style="16" customWidth="1"/>
    <col min="10502" max="10671" width="8.85546875" style="16"/>
    <col min="10672" max="10672" width="10" style="16" customWidth="1"/>
    <col min="10673" max="10673" width="36.5703125" style="16" customWidth="1"/>
    <col min="10674" max="10674" width="36.140625" style="16" customWidth="1"/>
    <col min="10675" max="10755" width="9" style="16" customWidth="1"/>
    <col min="10756" max="10757" width="9.28515625" style="16" customWidth="1"/>
    <col min="10758" max="10927" width="8.85546875" style="16"/>
    <col min="10928" max="10928" width="10" style="16" customWidth="1"/>
    <col min="10929" max="10929" width="36.5703125" style="16" customWidth="1"/>
    <col min="10930" max="10930" width="36.140625" style="16" customWidth="1"/>
    <col min="10931" max="11011" width="9" style="16" customWidth="1"/>
    <col min="11012" max="11013" width="9.28515625" style="16" customWidth="1"/>
    <col min="11014" max="11183" width="8.85546875" style="16"/>
    <col min="11184" max="11184" width="10" style="16" customWidth="1"/>
    <col min="11185" max="11185" width="36.5703125" style="16" customWidth="1"/>
    <col min="11186" max="11186" width="36.140625" style="16" customWidth="1"/>
    <col min="11187" max="11267" width="9" style="16" customWidth="1"/>
    <col min="11268" max="11269" width="9.28515625" style="16" customWidth="1"/>
    <col min="11270" max="11439" width="8.85546875" style="16"/>
    <col min="11440" max="11440" width="10" style="16" customWidth="1"/>
    <col min="11441" max="11441" width="36.5703125" style="16" customWidth="1"/>
    <col min="11442" max="11442" width="36.140625" style="16" customWidth="1"/>
    <col min="11443" max="11523" width="9" style="16" customWidth="1"/>
    <col min="11524" max="11525" width="9.28515625" style="16" customWidth="1"/>
    <col min="11526" max="11695" width="8.85546875" style="16"/>
    <col min="11696" max="11696" width="10" style="16" customWidth="1"/>
    <col min="11697" max="11697" width="36.5703125" style="16" customWidth="1"/>
    <col min="11698" max="11698" width="36.140625" style="16" customWidth="1"/>
    <col min="11699" max="11779" width="9" style="16" customWidth="1"/>
    <col min="11780" max="11781" width="9.28515625" style="16" customWidth="1"/>
    <col min="11782" max="11951" width="8.85546875" style="16"/>
    <col min="11952" max="11952" width="10" style="16" customWidth="1"/>
    <col min="11953" max="11953" width="36.5703125" style="16" customWidth="1"/>
    <col min="11954" max="11954" width="36.140625" style="16" customWidth="1"/>
    <col min="11955" max="12035" width="9" style="16" customWidth="1"/>
    <col min="12036" max="12037" width="9.28515625" style="16" customWidth="1"/>
    <col min="12038" max="12207" width="8.85546875" style="16"/>
    <col min="12208" max="12208" width="10" style="16" customWidth="1"/>
    <col min="12209" max="12209" width="36.5703125" style="16" customWidth="1"/>
    <col min="12210" max="12210" width="36.140625" style="16" customWidth="1"/>
    <col min="12211" max="12291" width="9" style="16" customWidth="1"/>
    <col min="12292" max="12293" width="9.28515625" style="16" customWidth="1"/>
    <col min="12294" max="12463" width="8.85546875" style="16"/>
    <col min="12464" max="12464" width="10" style="16" customWidth="1"/>
    <col min="12465" max="12465" width="36.5703125" style="16" customWidth="1"/>
    <col min="12466" max="12466" width="36.140625" style="16" customWidth="1"/>
    <col min="12467" max="12547" width="9" style="16" customWidth="1"/>
    <col min="12548" max="12549" width="9.28515625" style="16" customWidth="1"/>
    <col min="12550" max="12719" width="8.85546875" style="16"/>
    <col min="12720" max="12720" width="10" style="16" customWidth="1"/>
    <col min="12721" max="12721" width="36.5703125" style="16" customWidth="1"/>
    <col min="12722" max="12722" width="36.140625" style="16" customWidth="1"/>
    <col min="12723" max="12803" width="9" style="16" customWidth="1"/>
    <col min="12804" max="12805" width="9.28515625" style="16" customWidth="1"/>
    <col min="12806" max="12975" width="8.85546875" style="16"/>
    <col min="12976" max="12976" width="10" style="16" customWidth="1"/>
    <col min="12977" max="12977" width="36.5703125" style="16" customWidth="1"/>
    <col min="12978" max="12978" width="36.140625" style="16" customWidth="1"/>
    <col min="12979" max="13059" width="9" style="16" customWidth="1"/>
    <col min="13060" max="13061" width="9.28515625" style="16" customWidth="1"/>
    <col min="13062" max="13231" width="8.85546875" style="16"/>
    <col min="13232" max="13232" width="10" style="16" customWidth="1"/>
    <col min="13233" max="13233" width="36.5703125" style="16" customWidth="1"/>
    <col min="13234" max="13234" width="36.140625" style="16" customWidth="1"/>
    <col min="13235" max="13315" width="9" style="16" customWidth="1"/>
    <col min="13316" max="13317" width="9.28515625" style="16" customWidth="1"/>
    <col min="13318" max="13487" width="8.85546875" style="16"/>
    <col min="13488" max="13488" width="10" style="16" customWidth="1"/>
    <col min="13489" max="13489" width="36.5703125" style="16" customWidth="1"/>
    <col min="13490" max="13490" width="36.140625" style="16" customWidth="1"/>
    <col min="13491" max="13571" width="9" style="16" customWidth="1"/>
    <col min="13572" max="13573" width="9.28515625" style="16" customWidth="1"/>
    <col min="13574" max="13743" width="8.85546875" style="16"/>
    <col min="13744" max="13744" width="10" style="16" customWidth="1"/>
    <col min="13745" max="13745" width="36.5703125" style="16" customWidth="1"/>
    <col min="13746" max="13746" width="36.140625" style="16" customWidth="1"/>
    <col min="13747" max="13827" width="9" style="16" customWidth="1"/>
    <col min="13828" max="13829" width="9.28515625" style="16" customWidth="1"/>
    <col min="13830" max="13999" width="8.85546875" style="16"/>
    <col min="14000" max="14000" width="10" style="16" customWidth="1"/>
    <col min="14001" max="14001" width="36.5703125" style="16" customWidth="1"/>
    <col min="14002" max="14002" width="36.140625" style="16" customWidth="1"/>
    <col min="14003" max="14083" width="9" style="16" customWidth="1"/>
    <col min="14084" max="14085" width="9.28515625" style="16" customWidth="1"/>
    <col min="14086" max="14255" width="8.85546875" style="16"/>
    <col min="14256" max="14256" width="10" style="16" customWidth="1"/>
    <col min="14257" max="14257" width="36.5703125" style="16" customWidth="1"/>
    <col min="14258" max="14258" width="36.140625" style="16" customWidth="1"/>
    <col min="14259" max="14339" width="9" style="16" customWidth="1"/>
    <col min="14340" max="14341" width="9.28515625" style="16" customWidth="1"/>
    <col min="14342" max="14511" width="8.85546875" style="16"/>
    <col min="14512" max="14512" width="10" style="16" customWidth="1"/>
    <col min="14513" max="14513" width="36.5703125" style="16" customWidth="1"/>
    <col min="14514" max="14514" width="36.140625" style="16" customWidth="1"/>
    <col min="14515" max="14595" width="9" style="16" customWidth="1"/>
    <col min="14596" max="14597" width="9.28515625" style="16" customWidth="1"/>
    <col min="14598" max="14767" width="8.85546875" style="16"/>
    <col min="14768" max="14768" width="10" style="16" customWidth="1"/>
    <col min="14769" max="14769" width="36.5703125" style="16" customWidth="1"/>
    <col min="14770" max="14770" width="36.140625" style="16" customWidth="1"/>
    <col min="14771" max="14851" width="9" style="16" customWidth="1"/>
    <col min="14852" max="14853" width="9.28515625" style="16" customWidth="1"/>
    <col min="14854" max="15023" width="8.85546875" style="16"/>
    <col min="15024" max="15024" width="10" style="16" customWidth="1"/>
    <col min="15025" max="15025" width="36.5703125" style="16" customWidth="1"/>
    <col min="15026" max="15026" width="36.140625" style="16" customWidth="1"/>
    <col min="15027" max="15107" width="9" style="16" customWidth="1"/>
    <col min="15108" max="15109" width="9.28515625" style="16" customWidth="1"/>
    <col min="15110" max="15279" width="8.85546875" style="16"/>
    <col min="15280" max="15280" width="10" style="16" customWidth="1"/>
    <col min="15281" max="15281" width="36.5703125" style="16" customWidth="1"/>
    <col min="15282" max="15282" width="36.140625" style="16" customWidth="1"/>
    <col min="15283" max="15363" width="9" style="16" customWidth="1"/>
    <col min="15364" max="15365" width="9.28515625" style="16" customWidth="1"/>
    <col min="15366" max="15535" width="8.85546875" style="16"/>
    <col min="15536" max="15536" width="10" style="16" customWidth="1"/>
    <col min="15537" max="15537" width="36.5703125" style="16" customWidth="1"/>
    <col min="15538" max="15538" width="36.140625" style="16" customWidth="1"/>
    <col min="15539" max="15619" width="9" style="16" customWidth="1"/>
    <col min="15620" max="15621" width="9.28515625" style="16" customWidth="1"/>
    <col min="15622" max="15791" width="8.85546875" style="16"/>
    <col min="15792" max="15792" width="10" style="16" customWidth="1"/>
    <col min="15793" max="15793" width="36.5703125" style="16" customWidth="1"/>
    <col min="15794" max="15794" width="36.140625" style="16" customWidth="1"/>
    <col min="15795" max="15875" width="9" style="16" customWidth="1"/>
    <col min="15876" max="15877" width="9.28515625" style="16" customWidth="1"/>
    <col min="15878" max="16047" width="8.85546875" style="16"/>
    <col min="16048" max="16048" width="10" style="16" customWidth="1"/>
    <col min="16049" max="16049" width="36.5703125" style="16" customWidth="1"/>
    <col min="16050" max="16050" width="36.140625" style="16" customWidth="1"/>
    <col min="16051" max="16131" width="9" style="16" customWidth="1"/>
    <col min="16132" max="16133" width="9.28515625" style="16" customWidth="1"/>
    <col min="16134" max="16384" width="8.85546875" style="16"/>
  </cols>
  <sheetData>
    <row r="1" spans="1:16" ht="14.45" customHeight="1">
      <c r="C1" s="87"/>
      <c r="D1"/>
      <c r="E1"/>
      <c r="F1" s="138" t="s">
        <v>754</v>
      </c>
      <c r="G1" s="139"/>
      <c r="H1" s="140"/>
      <c r="I1" s="122"/>
      <c r="J1" s="141" t="s">
        <v>755</v>
      </c>
      <c r="K1" s="142" t="s">
        <v>298</v>
      </c>
      <c r="L1" s="142"/>
      <c r="M1" s="142"/>
      <c r="N1" s="142"/>
      <c r="O1" s="142"/>
    </row>
    <row r="2" spans="1:16" s="14" customFormat="1" ht="95.25" customHeight="1">
      <c r="A2" s="3" t="s">
        <v>84</v>
      </c>
      <c r="B2" s="3" t="s">
        <v>164</v>
      </c>
      <c r="C2" s="90" t="s">
        <v>677</v>
      </c>
      <c r="D2" s="89" t="s">
        <v>756</v>
      </c>
      <c r="E2" s="89" t="s">
        <v>762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  <c r="P2" s="42" t="s">
        <v>315</v>
      </c>
    </row>
    <row r="3" spans="1:16" s="14" customFormat="1">
      <c r="A3" s="83"/>
      <c r="B3" s="3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8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  <c r="P3" s="43"/>
    </row>
    <row r="4" spans="1:16" ht="51" customHeight="1">
      <c r="A4" s="84" t="s">
        <v>578</v>
      </c>
      <c r="B4" s="60" t="s">
        <v>579</v>
      </c>
      <c r="C4" s="15"/>
      <c r="D4" s="27"/>
      <c r="E4" s="100"/>
      <c r="F4" s="15"/>
      <c r="G4" s="15"/>
      <c r="H4" s="55"/>
      <c r="I4" s="120"/>
      <c r="J4" s="134">
        <f>D4+E4-F4-G4-H4-I4</f>
        <v>0</v>
      </c>
      <c r="K4" s="55"/>
      <c r="L4" s="55"/>
      <c r="M4" s="55"/>
      <c r="N4" s="55"/>
      <c r="O4" s="55"/>
      <c r="P4" s="55"/>
    </row>
    <row r="5" spans="1:16" ht="54" customHeight="1">
      <c r="A5" s="84" t="s">
        <v>578</v>
      </c>
      <c r="B5" s="60" t="s">
        <v>580</v>
      </c>
      <c r="C5" s="15"/>
      <c r="D5" s="27"/>
      <c r="E5" s="100"/>
      <c r="F5" s="15"/>
      <c r="G5" s="15"/>
      <c r="H5" s="55"/>
      <c r="I5" s="120"/>
      <c r="J5" s="134">
        <f t="shared" ref="J5:J68" si="0">D5+E5-F5-G5-H5-I5</f>
        <v>0</v>
      </c>
      <c r="K5" s="55"/>
      <c r="L5" s="55"/>
      <c r="M5" s="55"/>
      <c r="N5" s="55"/>
      <c r="O5" s="55"/>
      <c r="P5" s="55"/>
    </row>
    <row r="6" spans="1:16" ht="54" customHeight="1">
      <c r="A6" s="84" t="s">
        <v>578</v>
      </c>
      <c r="B6" s="60" t="s">
        <v>581</v>
      </c>
      <c r="C6" s="15"/>
      <c r="D6" s="27"/>
      <c r="E6" s="100"/>
      <c r="F6" s="15"/>
      <c r="G6" s="15"/>
      <c r="H6" s="55"/>
      <c r="I6" s="120"/>
      <c r="J6" s="134">
        <f t="shared" si="0"/>
        <v>0</v>
      </c>
      <c r="K6" s="55"/>
      <c r="L6" s="55"/>
      <c r="M6" s="55"/>
      <c r="N6" s="55"/>
      <c r="O6" s="55"/>
      <c r="P6" s="55"/>
    </row>
    <row r="7" spans="1:16" ht="54" customHeight="1">
      <c r="A7" s="84" t="s">
        <v>578</v>
      </c>
      <c r="B7" s="61" t="s">
        <v>582</v>
      </c>
      <c r="C7" s="15"/>
      <c r="D7" s="27"/>
      <c r="E7" s="100"/>
      <c r="F7" s="15"/>
      <c r="G7" s="15"/>
      <c r="H7" s="55"/>
      <c r="I7" s="120"/>
      <c r="J7" s="134">
        <f t="shared" si="0"/>
        <v>0</v>
      </c>
      <c r="K7" s="55"/>
      <c r="L7" s="55"/>
      <c r="M7" s="55"/>
      <c r="N7" s="55"/>
      <c r="O7" s="55"/>
      <c r="P7" s="55"/>
    </row>
    <row r="8" spans="1:16" ht="54" customHeight="1">
      <c r="A8" s="84" t="s">
        <v>578</v>
      </c>
      <c r="B8" s="60" t="s">
        <v>583</v>
      </c>
      <c r="C8" s="15"/>
      <c r="D8" s="27"/>
      <c r="E8" s="100"/>
      <c r="F8" s="15"/>
      <c r="G8" s="15"/>
      <c r="H8" s="55"/>
      <c r="I8" s="120"/>
      <c r="J8" s="134">
        <f t="shared" si="0"/>
        <v>0</v>
      </c>
      <c r="K8" s="55"/>
      <c r="L8" s="55"/>
      <c r="M8" s="55"/>
      <c r="N8" s="55"/>
      <c r="O8" s="55"/>
      <c r="P8" s="55"/>
    </row>
    <row r="9" spans="1:16" ht="54" customHeight="1">
      <c r="A9" s="84" t="s">
        <v>578</v>
      </c>
      <c r="B9" s="61" t="s">
        <v>584</v>
      </c>
      <c r="C9" s="15">
        <v>40000</v>
      </c>
      <c r="D9" s="27">
        <v>40000</v>
      </c>
      <c r="E9" s="100"/>
      <c r="F9" s="15"/>
      <c r="G9" s="15"/>
      <c r="H9" s="55"/>
      <c r="I9" s="120"/>
      <c r="J9" s="134">
        <f t="shared" si="0"/>
        <v>40000</v>
      </c>
      <c r="K9" s="55"/>
      <c r="L9" s="55"/>
      <c r="M9" s="55"/>
      <c r="N9" s="55"/>
      <c r="O9" s="55"/>
      <c r="P9" s="55"/>
    </row>
    <row r="10" spans="1:16" ht="54" customHeight="1">
      <c r="A10" s="84" t="s">
        <v>585</v>
      </c>
      <c r="B10" s="61" t="s">
        <v>586</v>
      </c>
      <c r="C10" s="15"/>
      <c r="D10" s="27"/>
      <c r="E10" s="100"/>
      <c r="F10" s="15"/>
      <c r="G10" s="15"/>
      <c r="H10" s="55"/>
      <c r="I10" s="120"/>
      <c r="J10" s="134">
        <f t="shared" si="0"/>
        <v>0</v>
      </c>
      <c r="K10" s="55"/>
      <c r="L10" s="55"/>
      <c r="M10" s="55"/>
      <c r="N10" s="55"/>
      <c r="O10" s="55"/>
      <c r="P10" s="55"/>
    </row>
    <row r="11" spans="1:16" ht="54" customHeight="1">
      <c r="A11" s="84" t="s">
        <v>585</v>
      </c>
      <c r="B11" s="60" t="s">
        <v>587</v>
      </c>
      <c r="C11" s="15"/>
      <c r="D11" s="27"/>
      <c r="E11" s="100"/>
      <c r="F11" s="15"/>
      <c r="G11" s="15"/>
      <c r="H11" s="55"/>
      <c r="I11" s="120"/>
      <c r="J11" s="134">
        <f t="shared" si="0"/>
        <v>0</v>
      </c>
      <c r="K11" s="55"/>
      <c r="L11" s="55"/>
      <c r="M11" s="55"/>
      <c r="N11" s="55"/>
      <c r="O11" s="55"/>
      <c r="P11" s="55"/>
    </row>
    <row r="12" spans="1:16" ht="54" customHeight="1">
      <c r="A12" s="84" t="s">
        <v>585</v>
      </c>
      <c r="B12" s="62" t="s">
        <v>588</v>
      </c>
      <c r="C12" s="15"/>
      <c r="D12" s="27"/>
      <c r="E12" s="100"/>
      <c r="F12" s="15"/>
      <c r="G12" s="15"/>
      <c r="H12" s="55"/>
      <c r="I12" s="120"/>
      <c r="J12" s="134">
        <f t="shared" si="0"/>
        <v>0</v>
      </c>
      <c r="K12" s="55"/>
      <c r="L12" s="55"/>
      <c r="M12" s="55"/>
      <c r="N12" s="55"/>
      <c r="O12" s="55"/>
      <c r="P12" s="55"/>
    </row>
    <row r="13" spans="1:16" ht="54" customHeight="1">
      <c r="A13" s="84" t="s">
        <v>585</v>
      </c>
      <c r="B13" s="62" t="s">
        <v>589</v>
      </c>
      <c r="C13" s="15"/>
      <c r="D13" s="27"/>
      <c r="E13" s="100"/>
      <c r="F13" s="15"/>
      <c r="G13" s="15"/>
      <c r="H13" s="55"/>
      <c r="I13" s="120"/>
      <c r="J13" s="134">
        <f t="shared" si="0"/>
        <v>0</v>
      </c>
      <c r="K13" s="55"/>
      <c r="L13" s="55"/>
      <c r="M13" s="55"/>
      <c r="N13" s="55"/>
      <c r="O13" s="55"/>
      <c r="P13" s="55"/>
    </row>
    <row r="14" spans="1:16" ht="54" customHeight="1">
      <c r="A14" s="84" t="s">
        <v>585</v>
      </c>
      <c r="B14" s="62" t="s">
        <v>590</v>
      </c>
      <c r="C14" s="15"/>
      <c r="D14" s="27"/>
      <c r="E14" s="100"/>
      <c r="F14" s="15"/>
      <c r="G14" s="15"/>
      <c r="H14" s="55"/>
      <c r="I14" s="120"/>
      <c r="J14" s="134">
        <f t="shared" si="0"/>
        <v>0</v>
      </c>
      <c r="K14" s="55"/>
      <c r="L14" s="55"/>
      <c r="M14" s="55"/>
      <c r="N14" s="55"/>
      <c r="O14" s="55"/>
      <c r="P14" s="55"/>
    </row>
    <row r="15" spans="1:16" ht="54" customHeight="1">
      <c r="A15" s="84" t="s">
        <v>585</v>
      </c>
      <c r="B15" s="62" t="s">
        <v>591</v>
      </c>
      <c r="C15" s="15"/>
      <c r="D15" s="27"/>
      <c r="E15" s="100"/>
      <c r="F15" s="15"/>
      <c r="G15" s="15"/>
      <c r="H15" s="55"/>
      <c r="I15" s="120"/>
      <c r="J15" s="134">
        <f t="shared" si="0"/>
        <v>0</v>
      </c>
      <c r="K15" s="55"/>
      <c r="L15" s="55"/>
      <c r="M15" s="55"/>
      <c r="N15" s="55"/>
      <c r="O15" s="55"/>
      <c r="P15" s="55"/>
    </row>
    <row r="16" spans="1:16" ht="54" customHeight="1">
      <c r="A16" s="84" t="s">
        <v>585</v>
      </c>
      <c r="B16" s="62" t="s">
        <v>592</v>
      </c>
      <c r="C16" s="15"/>
      <c r="D16" s="27"/>
      <c r="E16" s="100"/>
      <c r="F16" s="15"/>
      <c r="G16" s="15"/>
      <c r="H16" s="55"/>
      <c r="I16" s="120"/>
      <c r="J16" s="134">
        <f t="shared" si="0"/>
        <v>0</v>
      </c>
      <c r="K16" s="55"/>
      <c r="L16" s="55"/>
      <c r="M16" s="55"/>
      <c r="N16" s="55"/>
      <c r="O16" s="55"/>
      <c r="P16" s="55"/>
    </row>
    <row r="17" spans="1:16" ht="65.25" customHeight="1">
      <c r="A17" s="84" t="s">
        <v>585</v>
      </c>
      <c r="B17" s="62" t="s">
        <v>593</v>
      </c>
      <c r="C17" s="15"/>
      <c r="D17" s="27"/>
      <c r="E17" s="100"/>
      <c r="F17" s="15"/>
      <c r="G17" s="15"/>
      <c r="H17" s="55"/>
      <c r="I17" s="120"/>
      <c r="J17" s="134">
        <f t="shared" si="0"/>
        <v>0</v>
      </c>
      <c r="K17" s="55"/>
      <c r="L17" s="55"/>
      <c r="M17" s="55"/>
      <c r="N17" s="55"/>
      <c r="O17" s="55"/>
      <c r="P17" s="55"/>
    </row>
    <row r="18" spans="1:16" ht="54" customHeight="1">
      <c r="A18" s="84" t="s">
        <v>585</v>
      </c>
      <c r="B18" s="62" t="s">
        <v>594</v>
      </c>
      <c r="C18" s="15"/>
      <c r="D18" s="27"/>
      <c r="E18" s="100"/>
      <c r="F18" s="15"/>
      <c r="G18" s="15"/>
      <c r="H18" s="55"/>
      <c r="I18" s="120"/>
      <c r="J18" s="134">
        <f t="shared" si="0"/>
        <v>0</v>
      </c>
      <c r="K18" s="55"/>
      <c r="L18" s="55"/>
      <c r="M18" s="55"/>
      <c r="N18" s="55"/>
      <c r="O18" s="55"/>
      <c r="P18" s="55"/>
    </row>
    <row r="19" spans="1:16" ht="54" customHeight="1">
      <c r="A19" s="84" t="s">
        <v>585</v>
      </c>
      <c r="B19" s="62" t="s">
        <v>595</v>
      </c>
      <c r="C19" s="15"/>
      <c r="D19" s="27"/>
      <c r="E19" s="100"/>
      <c r="F19" s="15"/>
      <c r="G19" s="15"/>
      <c r="H19" s="55"/>
      <c r="I19" s="120"/>
      <c r="J19" s="134">
        <f t="shared" si="0"/>
        <v>0</v>
      </c>
      <c r="K19" s="55"/>
      <c r="L19" s="55"/>
      <c r="M19" s="55"/>
      <c r="N19" s="55"/>
      <c r="O19" s="55"/>
      <c r="P19" s="55"/>
    </row>
    <row r="20" spans="1:16" ht="80.25" customHeight="1">
      <c r="A20" s="84" t="s">
        <v>585</v>
      </c>
      <c r="B20" s="62" t="s">
        <v>596</v>
      </c>
      <c r="C20" s="15"/>
      <c r="D20" s="27"/>
      <c r="E20" s="100"/>
      <c r="F20" s="15"/>
      <c r="G20" s="15"/>
      <c r="H20" s="55"/>
      <c r="I20" s="120"/>
      <c r="J20" s="134">
        <f t="shared" si="0"/>
        <v>0</v>
      </c>
      <c r="K20" s="55"/>
      <c r="L20" s="55"/>
      <c r="M20" s="55"/>
      <c r="N20" s="55"/>
      <c r="O20" s="55"/>
      <c r="P20" s="55"/>
    </row>
    <row r="21" spans="1:16" ht="54" customHeight="1">
      <c r="A21" s="84" t="s">
        <v>585</v>
      </c>
      <c r="B21" s="62" t="s">
        <v>597</v>
      </c>
      <c r="C21" s="15"/>
      <c r="D21" s="27"/>
      <c r="E21" s="100"/>
      <c r="F21" s="15"/>
      <c r="G21" s="15"/>
      <c r="H21" s="55"/>
      <c r="I21" s="120"/>
      <c r="J21" s="134">
        <f t="shared" si="0"/>
        <v>0</v>
      </c>
      <c r="K21" s="55"/>
      <c r="L21" s="55"/>
      <c r="M21" s="55"/>
      <c r="N21" s="55"/>
      <c r="O21" s="55"/>
      <c r="P21" s="55"/>
    </row>
    <row r="22" spans="1:16" ht="66" customHeight="1">
      <c r="A22" s="84" t="s">
        <v>585</v>
      </c>
      <c r="B22" s="63" t="s">
        <v>598</v>
      </c>
      <c r="C22" s="15"/>
      <c r="D22" s="27"/>
      <c r="E22" s="100"/>
      <c r="F22" s="15"/>
      <c r="G22" s="15"/>
      <c r="H22" s="55"/>
      <c r="I22" s="120"/>
      <c r="J22" s="134">
        <f t="shared" si="0"/>
        <v>0</v>
      </c>
      <c r="K22" s="55"/>
      <c r="L22" s="55"/>
      <c r="M22" s="55"/>
      <c r="N22" s="55"/>
      <c r="O22" s="55"/>
      <c r="P22" s="55"/>
    </row>
    <row r="23" spans="1:16" ht="54" customHeight="1">
      <c r="A23" s="84" t="s">
        <v>585</v>
      </c>
      <c r="B23" s="62" t="s">
        <v>599</v>
      </c>
      <c r="C23" s="15"/>
      <c r="D23" s="27"/>
      <c r="E23" s="100"/>
      <c r="F23" s="15"/>
      <c r="G23" s="15"/>
      <c r="H23" s="55"/>
      <c r="I23" s="120"/>
      <c r="J23" s="134">
        <f t="shared" si="0"/>
        <v>0</v>
      </c>
      <c r="K23" s="55"/>
      <c r="L23" s="55"/>
      <c r="M23" s="55"/>
      <c r="N23" s="55"/>
      <c r="O23" s="55"/>
      <c r="P23" s="55"/>
    </row>
    <row r="24" spans="1:16" ht="54" customHeight="1">
      <c r="A24" s="84" t="s">
        <v>585</v>
      </c>
      <c r="B24" s="62" t="s">
        <v>600</v>
      </c>
      <c r="C24" s="15"/>
      <c r="D24" s="27"/>
      <c r="E24" s="100"/>
      <c r="F24" s="15"/>
      <c r="G24" s="15"/>
      <c r="H24" s="55"/>
      <c r="I24" s="120"/>
      <c r="J24" s="134">
        <f t="shared" si="0"/>
        <v>0</v>
      </c>
      <c r="K24" s="55"/>
      <c r="L24" s="55"/>
      <c r="M24" s="55"/>
      <c r="N24" s="55"/>
      <c r="O24" s="55"/>
      <c r="P24" s="55"/>
    </row>
    <row r="25" spans="1:16" ht="54" customHeight="1">
      <c r="A25" s="84" t="s">
        <v>585</v>
      </c>
      <c r="B25" s="62" t="s">
        <v>601</v>
      </c>
      <c r="C25" s="15"/>
      <c r="D25" s="27"/>
      <c r="E25" s="100"/>
      <c r="F25" s="15"/>
      <c r="G25" s="15"/>
      <c r="H25" s="55"/>
      <c r="I25" s="120"/>
      <c r="J25" s="134">
        <f t="shared" si="0"/>
        <v>0</v>
      </c>
      <c r="K25" s="55"/>
      <c r="L25" s="55"/>
      <c r="M25" s="55"/>
      <c r="N25" s="55"/>
      <c r="O25" s="55"/>
      <c r="P25" s="55"/>
    </row>
    <row r="26" spans="1:16" ht="54" customHeight="1">
      <c r="A26" s="84" t="s">
        <v>585</v>
      </c>
      <c r="B26" s="62" t="s">
        <v>602</v>
      </c>
      <c r="C26" s="15"/>
      <c r="D26" s="27"/>
      <c r="E26" s="100"/>
      <c r="F26" s="15"/>
      <c r="G26" s="15"/>
      <c r="H26" s="55"/>
      <c r="I26" s="120"/>
      <c r="J26" s="134">
        <f t="shared" si="0"/>
        <v>0</v>
      </c>
      <c r="K26" s="55"/>
      <c r="L26" s="55"/>
      <c r="M26" s="55"/>
      <c r="N26" s="55"/>
      <c r="O26" s="55"/>
      <c r="P26" s="55"/>
    </row>
    <row r="27" spans="1:16" ht="54" customHeight="1">
      <c r="A27" s="84" t="s">
        <v>585</v>
      </c>
      <c r="B27" s="63" t="s">
        <v>603</v>
      </c>
      <c r="C27" s="15"/>
      <c r="D27" s="27"/>
      <c r="E27" s="100"/>
      <c r="F27" s="15"/>
      <c r="G27" s="15"/>
      <c r="H27" s="55"/>
      <c r="I27" s="120"/>
      <c r="J27" s="134">
        <f t="shared" si="0"/>
        <v>0</v>
      </c>
      <c r="K27" s="55"/>
      <c r="L27" s="55"/>
      <c r="M27" s="55"/>
      <c r="N27" s="55"/>
      <c r="O27" s="55"/>
      <c r="P27" s="55"/>
    </row>
    <row r="28" spans="1:16" ht="54" customHeight="1">
      <c r="A28" s="84" t="s">
        <v>585</v>
      </c>
      <c r="B28" s="62" t="s">
        <v>604</v>
      </c>
      <c r="C28" s="15"/>
      <c r="D28" s="27"/>
      <c r="E28" s="100"/>
      <c r="F28" s="15"/>
      <c r="G28" s="15"/>
      <c r="H28" s="55"/>
      <c r="I28" s="120"/>
      <c r="J28" s="134">
        <f t="shared" si="0"/>
        <v>0</v>
      </c>
      <c r="K28" s="55"/>
      <c r="L28" s="55"/>
      <c r="M28" s="55"/>
      <c r="N28" s="55"/>
      <c r="O28" s="55"/>
      <c r="P28" s="55"/>
    </row>
    <row r="29" spans="1:16" ht="54" customHeight="1">
      <c r="A29" s="84" t="s">
        <v>585</v>
      </c>
      <c r="B29" s="62" t="s">
        <v>605</v>
      </c>
      <c r="C29" s="15"/>
      <c r="D29" s="27"/>
      <c r="E29" s="100"/>
      <c r="F29" s="15"/>
      <c r="G29" s="15"/>
      <c r="H29" s="55"/>
      <c r="I29" s="120"/>
      <c r="J29" s="134">
        <f t="shared" si="0"/>
        <v>0</v>
      </c>
      <c r="K29" s="55"/>
      <c r="L29" s="55"/>
      <c r="M29" s="55"/>
      <c r="N29" s="55"/>
      <c r="O29" s="55"/>
      <c r="P29" s="55"/>
    </row>
    <row r="30" spans="1:16" ht="54" customHeight="1">
      <c r="A30" s="64" t="s">
        <v>585</v>
      </c>
      <c r="B30" s="60" t="s">
        <v>606</v>
      </c>
      <c r="C30" s="15"/>
      <c r="D30" s="27"/>
      <c r="E30" s="100"/>
      <c r="F30" s="15"/>
      <c r="G30" s="15"/>
      <c r="H30" s="55"/>
      <c r="I30" s="120"/>
      <c r="J30" s="134">
        <f t="shared" si="0"/>
        <v>0</v>
      </c>
      <c r="K30" s="55"/>
      <c r="L30" s="55"/>
      <c r="M30" s="55"/>
      <c r="N30" s="55"/>
      <c r="O30" s="55"/>
      <c r="P30" s="55"/>
    </row>
    <row r="31" spans="1:16" s="17" customFormat="1" ht="54" customHeight="1">
      <c r="A31" s="84" t="s">
        <v>585</v>
      </c>
      <c r="B31" s="65" t="s">
        <v>607</v>
      </c>
      <c r="C31" s="15"/>
      <c r="D31" s="27"/>
      <c r="E31" s="100"/>
      <c r="F31" s="15"/>
      <c r="G31" s="15"/>
      <c r="H31" s="56"/>
      <c r="I31" s="121"/>
      <c r="J31" s="134">
        <f t="shared" si="0"/>
        <v>0</v>
      </c>
      <c r="K31" s="56"/>
      <c r="L31" s="56"/>
      <c r="M31" s="56"/>
      <c r="N31" s="56"/>
      <c r="O31" s="56"/>
      <c r="P31" s="56"/>
    </row>
    <row r="32" spans="1:16" ht="54" customHeight="1">
      <c r="A32" s="84" t="s">
        <v>585</v>
      </c>
      <c r="B32" s="60" t="s">
        <v>608</v>
      </c>
      <c r="C32" s="15"/>
      <c r="D32" s="27"/>
      <c r="E32" s="100"/>
      <c r="F32" s="15"/>
      <c r="G32" s="15"/>
      <c r="H32" s="55"/>
      <c r="I32" s="120"/>
      <c r="J32" s="134">
        <f t="shared" si="0"/>
        <v>0</v>
      </c>
      <c r="K32" s="55"/>
      <c r="L32" s="55"/>
      <c r="M32" s="55"/>
      <c r="N32" s="55"/>
      <c r="O32" s="55"/>
      <c r="P32" s="55"/>
    </row>
    <row r="33" spans="1:16" ht="54" customHeight="1">
      <c r="A33" s="84" t="s">
        <v>585</v>
      </c>
      <c r="B33" s="60" t="s">
        <v>609</v>
      </c>
      <c r="C33" s="15"/>
      <c r="D33" s="27"/>
      <c r="E33" s="100"/>
      <c r="F33" s="15"/>
      <c r="G33" s="15"/>
      <c r="H33" s="55"/>
      <c r="I33" s="120"/>
      <c r="J33" s="134">
        <f t="shared" si="0"/>
        <v>0</v>
      </c>
      <c r="K33" s="55"/>
      <c r="L33" s="55"/>
      <c r="M33" s="55"/>
      <c r="N33" s="55"/>
      <c r="O33" s="55"/>
      <c r="P33" s="55"/>
    </row>
    <row r="34" spans="1:16" ht="54" customHeight="1">
      <c r="A34" s="84" t="s">
        <v>585</v>
      </c>
      <c r="B34" s="60" t="s">
        <v>610</v>
      </c>
      <c r="C34" s="15"/>
      <c r="D34" s="27"/>
      <c r="E34" s="100"/>
      <c r="F34" s="15"/>
      <c r="G34" s="15"/>
      <c r="H34" s="55"/>
      <c r="I34" s="120"/>
      <c r="J34" s="134">
        <f t="shared" si="0"/>
        <v>0</v>
      </c>
      <c r="K34" s="55"/>
      <c r="L34" s="55"/>
      <c r="M34" s="55"/>
      <c r="N34" s="55"/>
      <c r="O34" s="55"/>
      <c r="P34" s="55"/>
    </row>
    <row r="35" spans="1:16" ht="54" customHeight="1">
      <c r="A35" s="84" t="s">
        <v>585</v>
      </c>
      <c r="B35" s="60" t="s">
        <v>611</v>
      </c>
      <c r="C35" s="15"/>
      <c r="D35" s="27"/>
      <c r="E35" s="100"/>
      <c r="F35" s="15"/>
      <c r="G35" s="15"/>
      <c r="H35" s="55"/>
      <c r="I35" s="120"/>
      <c r="J35" s="134">
        <f t="shared" si="0"/>
        <v>0</v>
      </c>
      <c r="K35" s="55"/>
      <c r="L35" s="55"/>
      <c r="M35" s="55"/>
      <c r="N35" s="55"/>
      <c r="O35" s="55"/>
      <c r="P35" s="55"/>
    </row>
    <row r="36" spans="1:16" ht="54" customHeight="1">
      <c r="A36" s="84" t="s">
        <v>585</v>
      </c>
      <c r="B36" s="61" t="s">
        <v>612</v>
      </c>
      <c r="C36" s="15"/>
      <c r="D36" s="27"/>
      <c r="E36" s="100"/>
      <c r="F36" s="15"/>
      <c r="G36" s="15"/>
      <c r="H36" s="55"/>
      <c r="I36" s="120"/>
      <c r="J36" s="134">
        <f t="shared" si="0"/>
        <v>0</v>
      </c>
      <c r="K36" s="55"/>
      <c r="L36" s="55"/>
      <c r="M36" s="55"/>
      <c r="N36" s="55"/>
      <c r="O36" s="55"/>
      <c r="P36" s="55"/>
    </row>
    <row r="37" spans="1:16" ht="54" customHeight="1">
      <c r="A37" s="84" t="s">
        <v>585</v>
      </c>
      <c r="B37" s="60" t="s">
        <v>613</v>
      </c>
      <c r="C37" s="15"/>
      <c r="D37" s="27"/>
      <c r="E37" s="100"/>
      <c r="F37" s="15"/>
      <c r="G37" s="15"/>
      <c r="H37" s="55"/>
      <c r="I37" s="120"/>
      <c r="J37" s="134">
        <f t="shared" si="0"/>
        <v>0</v>
      </c>
      <c r="K37" s="55"/>
      <c r="L37" s="55"/>
      <c r="M37" s="55"/>
      <c r="N37" s="55"/>
      <c r="O37" s="55"/>
      <c r="P37" s="55"/>
    </row>
    <row r="38" spans="1:16" ht="54" customHeight="1">
      <c r="A38" s="84" t="s">
        <v>585</v>
      </c>
      <c r="B38" s="61" t="s">
        <v>614</v>
      </c>
      <c r="C38" s="15"/>
      <c r="D38" s="27"/>
      <c r="E38" s="100"/>
      <c r="F38" s="15"/>
      <c r="G38" s="15"/>
      <c r="H38" s="55"/>
      <c r="I38" s="120"/>
      <c r="J38" s="134">
        <f t="shared" si="0"/>
        <v>0</v>
      </c>
      <c r="K38" s="55"/>
      <c r="L38" s="55"/>
      <c r="M38" s="55"/>
      <c r="N38" s="55"/>
      <c r="O38" s="55"/>
      <c r="P38" s="55"/>
    </row>
    <row r="39" spans="1:16" ht="54" customHeight="1">
      <c r="A39" s="84" t="s">
        <v>585</v>
      </c>
      <c r="B39" s="63" t="s">
        <v>615</v>
      </c>
      <c r="C39" s="15">
        <v>100000</v>
      </c>
      <c r="D39" s="27">
        <v>100000</v>
      </c>
      <c r="E39" s="100"/>
      <c r="F39" s="15">
        <v>48833</v>
      </c>
      <c r="G39" s="15"/>
      <c r="H39" s="55"/>
      <c r="I39" s="120"/>
      <c r="J39" s="134">
        <f t="shared" si="0"/>
        <v>51167</v>
      </c>
      <c r="K39" s="55"/>
      <c r="L39" s="55"/>
      <c r="M39" s="55"/>
      <c r="N39" s="55"/>
      <c r="O39" s="55"/>
      <c r="P39" s="55"/>
    </row>
    <row r="40" spans="1:16" ht="54" customHeight="1">
      <c r="A40" s="84" t="s">
        <v>585</v>
      </c>
      <c r="B40" s="63" t="s">
        <v>616</v>
      </c>
      <c r="C40" s="15">
        <v>196000</v>
      </c>
      <c r="D40" s="27">
        <v>196000</v>
      </c>
      <c r="E40" s="100"/>
      <c r="F40" s="15">
        <v>4159</v>
      </c>
      <c r="G40" s="15"/>
      <c r="H40" s="55"/>
      <c r="I40" s="120"/>
      <c r="J40" s="134">
        <f t="shared" si="0"/>
        <v>191841</v>
      </c>
      <c r="K40" s="55"/>
      <c r="L40" s="55"/>
      <c r="M40" s="55"/>
      <c r="N40" s="55"/>
      <c r="O40" s="55"/>
      <c r="P40" s="55"/>
    </row>
    <row r="41" spans="1:16" ht="54" customHeight="1">
      <c r="A41" s="84" t="s">
        <v>585</v>
      </c>
      <c r="B41" s="63" t="s">
        <v>617</v>
      </c>
      <c r="C41" s="15">
        <v>200000</v>
      </c>
      <c r="D41" s="27">
        <v>200000</v>
      </c>
      <c r="E41" s="100"/>
      <c r="F41" s="15">
        <v>10913</v>
      </c>
      <c r="G41" s="15"/>
      <c r="H41" s="55"/>
      <c r="I41" s="120"/>
      <c r="J41" s="134">
        <f t="shared" si="0"/>
        <v>189087</v>
      </c>
      <c r="K41" s="55"/>
      <c r="L41" s="55"/>
      <c r="M41" s="55"/>
      <c r="N41" s="55"/>
      <c r="O41" s="55"/>
      <c r="P41" s="55"/>
    </row>
    <row r="42" spans="1:16" ht="54" customHeight="1">
      <c r="A42" s="84" t="s">
        <v>585</v>
      </c>
      <c r="B42" s="63" t="s">
        <v>618</v>
      </c>
      <c r="C42" s="15"/>
      <c r="D42" s="27"/>
      <c r="E42" s="100"/>
      <c r="F42" s="15"/>
      <c r="G42" s="15"/>
      <c r="H42" s="55"/>
      <c r="I42" s="120"/>
      <c r="J42" s="134">
        <f t="shared" si="0"/>
        <v>0</v>
      </c>
      <c r="K42" s="55"/>
      <c r="L42" s="55"/>
      <c r="M42" s="55"/>
      <c r="N42" s="55"/>
      <c r="O42" s="55"/>
      <c r="P42" s="55"/>
    </row>
    <row r="43" spans="1:16" ht="54" customHeight="1">
      <c r="A43" s="84" t="s">
        <v>585</v>
      </c>
      <c r="B43" s="63" t="s">
        <v>619</v>
      </c>
      <c r="C43" s="15"/>
      <c r="D43" s="27"/>
      <c r="E43" s="100"/>
      <c r="F43" s="15"/>
      <c r="G43" s="15"/>
      <c r="H43" s="55"/>
      <c r="I43" s="120"/>
      <c r="J43" s="134">
        <f t="shared" si="0"/>
        <v>0</v>
      </c>
      <c r="K43" s="55"/>
      <c r="L43" s="55"/>
      <c r="M43" s="55"/>
      <c r="N43" s="55"/>
      <c r="O43" s="55"/>
      <c r="P43" s="55"/>
    </row>
    <row r="44" spans="1:16" ht="54" customHeight="1">
      <c r="A44" s="84" t="s">
        <v>585</v>
      </c>
      <c r="B44" s="63" t="s">
        <v>620</v>
      </c>
      <c r="C44" s="15"/>
      <c r="D44" s="27"/>
      <c r="E44" s="100"/>
      <c r="F44" s="15"/>
      <c r="G44" s="15"/>
      <c r="H44" s="55"/>
      <c r="I44" s="120"/>
      <c r="J44" s="134">
        <f t="shared" si="0"/>
        <v>0</v>
      </c>
      <c r="K44" s="55"/>
      <c r="L44" s="55"/>
      <c r="M44" s="55"/>
      <c r="N44" s="55"/>
      <c r="O44" s="55"/>
      <c r="P44" s="55"/>
    </row>
    <row r="45" spans="1:16" ht="54" customHeight="1">
      <c r="A45" s="84" t="s">
        <v>585</v>
      </c>
      <c r="B45" s="63" t="s">
        <v>621</v>
      </c>
      <c r="C45" s="15"/>
      <c r="D45" s="27"/>
      <c r="E45" s="100"/>
      <c r="F45" s="15"/>
      <c r="G45" s="15"/>
      <c r="H45" s="55"/>
      <c r="I45" s="120"/>
      <c r="J45" s="134">
        <f t="shared" si="0"/>
        <v>0</v>
      </c>
      <c r="K45" s="55"/>
      <c r="L45" s="55"/>
      <c r="M45" s="55"/>
      <c r="N45" s="55"/>
      <c r="O45" s="55"/>
      <c r="P45" s="55"/>
    </row>
    <row r="46" spans="1:16" ht="54" customHeight="1">
      <c r="A46" s="84" t="s">
        <v>585</v>
      </c>
      <c r="B46" s="63" t="s">
        <v>622</v>
      </c>
      <c r="C46" s="15"/>
      <c r="D46" s="27"/>
      <c r="E46" s="100"/>
      <c r="F46" s="15"/>
      <c r="G46" s="15"/>
      <c r="H46" s="55"/>
      <c r="I46" s="120"/>
      <c r="J46" s="134">
        <f t="shared" si="0"/>
        <v>0</v>
      </c>
      <c r="K46" s="55"/>
      <c r="L46" s="55"/>
      <c r="M46" s="55"/>
      <c r="N46" s="55"/>
      <c r="O46" s="55"/>
      <c r="P46" s="55"/>
    </row>
    <row r="47" spans="1:16" ht="54" customHeight="1">
      <c r="A47" s="84" t="s">
        <v>585</v>
      </c>
      <c r="B47" s="63" t="s">
        <v>623</v>
      </c>
      <c r="C47" s="15"/>
      <c r="D47" s="27"/>
      <c r="E47" s="100"/>
      <c r="F47" s="15"/>
      <c r="G47" s="15"/>
      <c r="H47" s="55"/>
      <c r="I47" s="120"/>
      <c r="J47" s="134">
        <f t="shared" si="0"/>
        <v>0</v>
      </c>
      <c r="K47" s="55"/>
      <c r="L47" s="55"/>
      <c r="M47" s="55"/>
      <c r="N47" s="55"/>
      <c r="O47" s="55"/>
      <c r="P47" s="55"/>
    </row>
    <row r="48" spans="1:16" ht="54" customHeight="1">
      <c r="A48" s="106" t="s">
        <v>699</v>
      </c>
      <c r="B48" s="112" t="s">
        <v>700</v>
      </c>
      <c r="C48" s="101"/>
      <c r="D48" s="100"/>
      <c r="E48" s="100"/>
      <c r="F48" s="101"/>
      <c r="G48" s="101"/>
      <c r="H48" s="108"/>
      <c r="I48" s="120"/>
      <c r="J48" s="134">
        <f t="shared" si="0"/>
        <v>0</v>
      </c>
      <c r="K48" s="108"/>
      <c r="L48" s="108"/>
      <c r="M48" s="108"/>
      <c r="N48" s="108"/>
      <c r="O48" s="108"/>
      <c r="P48" s="108"/>
    </row>
    <row r="49" spans="1:16" ht="54" customHeight="1">
      <c r="A49" s="106" t="s">
        <v>699</v>
      </c>
      <c r="B49" s="112" t="s">
        <v>701</v>
      </c>
      <c r="C49" s="101"/>
      <c r="D49" s="100"/>
      <c r="E49" s="100"/>
      <c r="F49" s="101"/>
      <c r="G49" s="101"/>
      <c r="H49" s="108"/>
      <c r="I49" s="120"/>
      <c r="J49" s="134">
        <f t="shared" si="0"/>
        <v>0</v>
      </c>
      <c r="K49" s="108"/>
      <c r="L49" s="108"/>
      <c r="M49" s="108"/>
      <c r="N49" s="108"/>
      <c r="O49" s="108"/>
      <c r="P49" s="108"/>
    </row>
    <row r="50" spans="1:16" ht="54" customHeight="1">
      <c r="A50" s="106" t="s">
        <v>699</v>
      </c>
      <c r="B50" s="112" t="s">
        <v>702</v>
      </c>
      <c r="C50" s="101"/>
      <c r="D50" s="100"/>
      <c r="E50" s="100"/>
      <c r="F50" s="101"/>
      <c r="G50" s="101"/>
      <c r="H50" s="108"/>
      <c r="I50" s="120"/>
      <c r="J50" s="134">
        <f t="shared" si="0"/>
        <v>0</v>
      </c>
      <c r="K50" s="108"/>
      <c r="L50" s="108"/>
      <c r="M50" s="108"/>
      <c r="N50" s="108"/>
      <c r="O50" s="108"/>
      <c r="P50" s="108"/>
    </row>
    <row r="51" spans="1:16" ht="54" customHeight="1">
      <c r="A51" s="106" t="s">
        <v>699</v>
      </c>
      <c r="B51" s="112" t="s">
        <v>703</v>
      </c>
      <c r="C51" s="101"/>
      <c r="D51" s="100"/>
      <c r="E51" s="100"/>
      <c r="F51" s="101"/>
      <c r="G51" s="101"/>
      <c r="H51" s="108"/>
      <c r="I51" s="120"/>
      <c r="J51" s="134">
        <f t="shared" si="0"/>
        <v>0</v>
      </c>
      <c r="K51" s="108"/>
      <c r="L51" s="108"/>
      <c r="M51" s="108"/>
      <c r="N51" s="108"/>
      <c r="O51" s="108"/>
      <c r="P51" s="108"/>
    </row>
    <row r="52" spans="1:16" ht="54" customHeight="1">
      <c r="A52" s="106" t="s">
        <v>699</v>
      </c>
      <c r="B52" s="112" t="s">
        <v>704</v>
      </c>
      <c r="C52" s="101"/>
      <c r="D52" s="100"/>
      <c r="E52" s="100"/>
      <c r="F52" s="101"/>
      <c r="G52" s="101"/>
      <c r="H52" s="108"/>
      <c r="I52" s="120"/>
      <c r="J52" s="134">
        <f t="shared" si="0"/>
        <v>0</v>
      </c>
      <c r="K52" s="108"/>
      <c r="L52" s="108"/>
      <c r="M52" s="108"/>
      <c r="N52" s="108"/>
      <c r="O52" s="108"/>
      <c r="P52" s="108"/>
    </row>
    <row r="53" spans="1:16" ht="54" customHeight="1">
      <c r="A53" s="106" t="s">
        <v>699</v>
      </c>
      <c r="B53" s="112" t="s">
        <v>705</v>
      </c>
      <c r="C53" s="101"/>
      <c r="D53" s="100"/>
      <c r="E53" s="100"/>
      <c r="F53" s="101"/>
      <c r="G53" s="101"/>
      <c r="H53" s="108"/>
      <c r="I53" s="120"/>
      <c r="J53" s="134">
        <f t="shared" si="0"/>
        <v>0</v>
      </c>
      <c r="K53" s="108"/>
      <c r="L53" s="108"/>
      <c r="M53" s="108"/>
      <c r="N53" s="108"/>
      <c r="O53" s="108"/>
      <c r="P53" s="108"/>
    </row>
    <row r="54" spans="1:16" ht="54" customHeight="1">
      <c r="A54" s="106" t="s">
        <v>699</v>
      </c>
      <c r="B54" s="112" t="s">
        <v>706</v>
      </c>
      <c r="C54" s="101"/>
      <c r="D54" s="100"/>
      <c r="E54" s="100"/>
      <c r="F54" s="101"/>
      <c r="G54" s="101"/>
      <c r="H54" s="108"/>
      <c r="I54" s="120"/>
      <c r="J54" s="134">
        <f t="shared" si="0"/>
        <v>0</v>
      </c>
      <c r="K54" s="108"/>
      <c r="L54" s="108"/>
      <c r="M54" s="108"/>
      <c r="N54" s="108"/>
      <c r="O54" s="108"/>
      <c r="P54" s="108"/>
    </row>
    <row r="55" spans="1:16" ht="54" customHeight="1">
      <c r="A55" s="106" t="s">
        <v>699</v>
      </c>
      <c r="B55" s="112" t="s">
        <v>707</v>
      </c>
      <c r="C55" s="101"/>
      <c r="D55" s="100"/>
      <c r="E55" s="100"/>
      <c r="F55" s="101"/>
      <c r="G55" s="101"/>
      <c r="H55" s="108"/>
      <c r="I55" s="120"/>
      <c r="J55" s="134">
        <f t="shared" si="0"/>
        <v>0</v>
      </c>
      <c r="K55" s="108"/>
      <c r="L55" s="108"/>
      <c r="M55" s="108"/>
      <c r="N55" s="108"/>
      <c r="O55" s="108"/>
      <c r="P55" s="108"/>
    </row>
    <row r="56" spans="1:16" ht="54" customHeight="1">
      <c r="A56" s="106" t="s">
        <v>699</v>
      </c>
      <c r="B56" s="112" t="s">
        <v>708</v>
      </c>
      <c r="C56" s="101"/>
      <c r="D56" s="100"/>
      <c r="E56" s="100"/>
      <c r="F56" s="101"/>
      <c r="G56" s="101"/>
      <c r="H56" s="108"/>
      <c r="I56" s="120"/>
      <c r="J56" s="134">
        <f t="shared" si="0"/>
        <v>0</v>
      </c>
      <c r="K56" s="108"/>
      <c r="L56" s="108"/>
      <c r="M56" s="108"/>
      <c r="N56" s="108"/>
      <c r="O56" s="108"/>
      <c r="P56" s="108"/>
    </row>
    <row r="57" spans="1:16" ht="54" customHeight="1">
      <c r="A57" s="106" t="s">
        <v>699</v>
      </c>
      <c r="B57" s="112" t="s">
        <v>709</v>
      </c>
      <c r="C57" s="101"/>
      <c r="D57" s="100"/>
      <c r="E57" s="100"/>
      <c r="F57" s="101"/>
      <c r="G57" s="101"/>
      <c r="H57" s="108"/>
      <c r="I57" s="120"/>
      <c r="J57" s="134">
        <f t="shared" si="0"/>
        <v>0</v>
      </c>
      <c r="K57" s="108"/>
      <c r="L57" s="108"/>
      <c r="M57" s="108"/>
      <c r="N57" s="108"/>
      <c r="O57" s="108"/>
      <c r="P57" s="108"/>
    </row>
    <row r="58" spans="1:16" ht="54" customHeight="1">
      <c r="A58" s="106" t="s">
        <v>699</v>
      </c>
      <c r="B58" s="112" t="s">
        <v>710</v>
      </c>
      <c r="C58" s="101"/>
      <c r="D58" s="100"/>
      <c r="E58" s="100"/>
      <c r="F58" s="101"/>
      <c r="G58" s="101"/>
      <c r="H58" s="108"/>
      <c r="I58" s="120"/>
      <c r="J58" s="134">
        <f t="shared" si="0"/>
        <v>0</v>
      </c>
      <c r="K58" s="108"/>
      <c r="L58" s="108"/>
      <c r="M58" s="108"/>
      <c r="N58" s="108"/>
      <c r="O58" s="108"/>
      <c r="P58" s="108"/>
    </row>
    <row r="59" spans="1:16" ht="54" customHeight="1">
      <c r="A59" s="106" t="s">
        <v>699</v>
      </c>
      <c r="B59" s="112" t="s">
        <v>711</v>
      </c>
      <c r="C59" s="101"/>
      <c r="D59" s="100"/>
      <c r="E59" s="100"/>
      <c r="F59" s="101"/>
      <c r="G59" s="101"/>
      <c r="H59" s="108"/>
      <c r="I59" s="120"/>
      <c r="J59" s="134">
        <f t="shared" si="0"/>
        <v>0</v>
      </c>
      <c r="K59" s="108"/>
      <c r="L59" s="108"/>
      <c r="M59" s="108"/>
      <c r="N59" s="108"/>
      <c r="O59" s="108"/>
      <c r="P59" s="108"/>
    </row>
    <row r="60" spans="1:16" ht="54" customHeight="1">
      <c r="A60" s="106" t="s">
        <v>699</v>
      </c>
      <c r="B60" s="112" t="s">
        <v>712</v>
      </c>
      <c r="C60" s="101"/>
      <c r="D60" s="100"/>
      <c r="E60" s="100"/>
      <c r="F60" s="101"/>
      <c r="G60" s="101"/>
      <c r="H60" s="108"/>
      <c r="I60" s="120"/>
      <c r="J60" s="134">
        <f t="shared" si="0"/>
        <v>0</v>
      </c>
      <c r="K60" s="108"/>
      <c r="L60" s="108"/>
      <c r="M60" s="108"/>
      <c r="N60" s="108"/>
      <c r="O60" s="108"/>
      <c r="P60" s="108"/>
    </row>
    <row r="61" spans="1:16" ht="54" customHeight="1">
      <c r="A61" s="106" t="s">
        <v>699</v>
      </c>
      <c r="B61" s="112" t="s">
        <v>713</v>
      </c>
      <c r="C61" s="101"/>
      <c r="D61" s="100"/>
      <c r="E61" s="100"/>
      <c r="F61" s="101"/>
      <c r="G61" s="101"/>
      <c r="H61" s="108"/>
      <c r="I61" s="120"/>
      <c r="J61" s="134">
        <f t="shared" si="0"/>
        <v>0</v>
      </c>
      <c r="K61" s="108"/>
      <c r="L61" s="108"/>
      <c r="M61" s="108"/>
      <c r="N61" s="108"/>
      <c r="O61" s="108"/>
      <c r="P61" s="108"/>
    </row>
    <row r="62" spans="1:16" ht="54" customHeight="1">
      <c r="A62" s="106" t="s">
        <v>699</v>
      </c>
      <c r="B62" s="112" t="s">
        <v>714</v>
      </c>
      <c r="C62" s="101"/>
      <c r="D62" s="100"/>
      <c r="E62" s="100"/>
      <c r="F62" s="101"/>
      <c r="G62" s="101"/>
      <c r="H62" s="108"/>
      <c r="I62" s="120"/>
      <c r="J62" s="134">
        <f t="shared" si="0"/>
        <v>0</v>
      </c>
      <c r="K62" s="108"/>
      <c r="L62" s="108"/>
      <c r="M62" s="108"/>
      <c r="N62" s="108"/>
      <c r="O62" s="108"/>
      <c r="P62" s="108"/>
    </row>
    <row r="63" spans="1:16" ht="54" customHeight="1">
      <c r="A63" s="106" t="s">
        <v>699</v>
      </c>
      <c r="B63" s="112" t="s">
        <v>715</v>
      </c>
      <c r="C63" s="101"/>
      <c r="D63" s="100"/>
      <c r="E63" s="100"/>
      <c r="F63" s="101"/>
      <c r="G63" s="101"/>
      <c r="H63" s="108"/>
      <c r="I63" s="120"/>
      <c r="J63" s="134">
        <f t="shared" si="0"/>
        <v>0</v>
      </c>
      <c r="K63" s="108"/>
      <c r="L63" s="108"/>
      <c r="M63" s="108"/>
      <c r="N63" s="108"/>
      <c r="O63" s="108"/>
      <c r="P63" s="108"/>
    </row>
    <row r="64" spans="1:16" ht="54" customHeight="1">
      <c r="A64" s="106" t="s">
        <v>699</v>
      </c>
      <c r="B64" s="112" t="s">
        <v>716</v>
      </c>
      <c r="C64" s="101"/>
      <c r="D64" s="100"/>
      <c r="E64" s="100"/>
      <c r="F64" s="101"/>
      <c r="G64" s="101"/>
      <c r="H64" s="108"/>
      <c r="I64" s="120"/>
      <c r="J64" s="134">
        <f t="shared" si="0"/>
        <v>0</v>
      </c>
      <c r="K64" s="108"/>
      <c r="L64" s="108"/>
      <c r="M64" s="108"/>
      <c r="N64" s="108"/>
      <c r="O64" s="108"/>
      <c r="P64" s="108"/>
    </row>
    <row r="65" spans="1:16" ht="54" customHeight="1">
      <c r="A65" s="106" t="s">
        <v>699</v>
      </c>
      <c r="B65" s="112" t="s">
        <v>717</v>
      </c>
      <c r="C65" s="101"/>
      <c r="D65" s="100"/>
      <c r="E65" s="100"/>
      <c r="F65" s="101"/>
      <c r="G65" s="101"/>
      <c r="H65" s="108"/>
      <c r="I65" s="120"/>
      <c r="J65" s="134">
        <f t="shared" si="0"/>
        <v>0</v>
      </c>
      <c r="K65" s="108"/>
      <c r="L65" s="108"/>
      <c r="M65" s="108"/>
      <c r="N65" s="108"/>
      <c r="O65" s="108"/>
      <c r="P65" s="108"/>
    </row>
    <row r="66" spans="1:16" ht="54" customHeight="1">
      <c r="A66" s="106" t="s">
        <v>699</v>
      </c>
      <c r="B66" s="112" t="s">
        <v>718</v>
      </c>
      <c r="C66" s="101"/>
      <c r="D66" s="100"/>
      <c r="E66" s="100"/>
      <c r="F66" s="101"/>
      <c r="G66" s="101"/>
      <c r="H66" s="108"/>
      <c r="I66" s="120"/>
      <c r="J66" s="134">
        <f t="shared" si="0"/>
        <v>0</v>
      </c>
      <c r="K66" s="108"/>
      <c r="L66" s="108"/>
      <c r="M66" s="108"/>
      <c r="N66" s="108"/>
      <c r="O66" s="108"/>
      <c r="P66" s="108"/>
    </row>
    <row r="67" spans="1:16" ht="54" customHeight="1">
      <c r="A67" s="106" t="s">
        <v>699</v>
      </c>
      <c r="B67" s="112" t="s">
        <v>719</v>
      </c>
      <c r="C67" s="101"/>
      <c r="D67" s="100"/>
      <c r="E67" s="100"/>
      <c r="F67" s="101"/>
      <c r="G67" s="101"/>
      <c r="H67" s="108"/>
      <c r="I67" s="120"/>
      <c r="J67" s="134">
        <f t="shared" si="0"/>
        <v>0</v>
      </c>
      <c r="K67" s="108"/>
      <c r="L67" s="108"/>
      <c r="M67" s="108"/>
      <c r="N67" s="108"/>
      <c r="O67" s="108"/>
      <c r="P67" s="108"/>
    </row>
    <row r="68" spans="1:16" ht="54" customHeight="1">
      <c r="A68" s="106" t="s">
        <v>699</v>
      </c>
      <c r="B68" s="112" t="s">
        <v>720</v>
      </c>
      <c r="C68" s="101"/>
      <c r="D68" s="100"/>
      <c r="E68" s="100"/>
      <c r="F68" s="101"/>
      <c r="G68" s="101"/>
      <c r="H68" s="108"/>
      <c r="I68" s="120"/>
      <c r="J68" s="134">
        <f t="shared" si="0"/>
        <v>0</v>
      </c>
      <c r="K68" s="108"/>
      <c r="L68" s="108"/>
      <c r="M68" s="108"/>
      <c r="N68" s="108"/>
      <c r="O68" s="108"/>
      <c r="P68" s="108"/>
    </row>
    <row r="69" spans="1:16" ht="54" customHeight="1">
      <c r="A69" s="106" t="s">
        <v>699</v>
      </c>
      <c r="B69" s="112" t="s">
        <v>721</v>
      </c>
      <c r="C69" s="101"/>
      <c r="D69" s="100"/>
      <c r="E69" s="100"/>
      <c r="F69" s="101"/>
      <c r="G69" s="101"/>
      <c r="H69" s="108"/>
      <c r="I69" s="120"/>
      <c r="J69" s="134">
        <f t="shared" ref="J69:J132" si="1">D69+E69-F69-G69-H69-I69</f>
        <v>0</v>
      </c>
      <c r="K69" s="108"/>
      <c r="L69" s="108"/>
      <c r="M69" s="108"/>
      <c r="N69" s="108"/>
      <c r="O69" s="108"/>
      <c r="P69" s="108"/>
    </row>
    <row r="70" spans="1:16" ht="54" customHeight="1">
      <c r="A70" s="106" t="s">
        <v>699</v>
      </c>
      <c r="B70" s="112" t="s">
        <v>722</v>
      </c>
      <c r="C70" s="101"/>
      <c r="D70" s="100"/>
      <c r="E70" s="100"/>
      <c r="F70" s="101"/>
      <c r="G70" s="101"/>
      <c r="H70" s="108"/>
      <c r="I70" s="120"/>
      <c r="J70" s="134">
        <f t="shared" si="1"/>
        <v>0</v>
      </c>
      <c r="K70" s="108"/>
      <c r="L70" s="108"/>
      <c r="M70" s="108"/>
      <c r="N70" s="108"/>
      <c r="O70" s="108"/>
      <c r="P70" s="108"/>
    </row>
    <row r="71" spans="1:16" ht="54" customHeight="1">
      <c r="A71" s="106" t="s">
        <v>699</v>
      </c>
      <c r="B71" s="112" t="s">
        <v>723</v>
      </c>
      <c r="C71" s="101"/>
      <c r="D71" s="100"/>
      <c r="E71" s="100"/>
      <c r="F71" s="101"/>
      <c r="G71" s="101"/>
      <c r="H71" s="108"/>
      <c r="I71" s="120"/>
      <c r="J71" s="134">
        <f t="shared" si="1"/>
        <v>0</v>
      </c>
      <c r="K71" s="108"/>
      <c r="L71" s="108"/>
      <c r="M71" s="108"/>
      <c r="N71" s="108"/>
      <c r="O71" s="108"/>
      <c r="P71" s="108"/>
    </row>
    <row r="72" spans="1:16" ht="54" customHeight="1">
      <c r="A72" s="106" t="s">
        <v>699</v>
      </c>
      <c r="B72" s="112" t="s">
        <v>724</v>
      </c>
      <c r="C72" s="101"/>
      <c r="D72" s="100"/>
      <c r="E72" s="100"/>
      <c r="F72" s="101"/>
      <c r="G72" s="101"/>
      <c r="H72" s="108"/>
      <c r="I72" s="120"/>
      <c r="J72" s="134">
        <f t="shared" si="1"/>
        <v>0</v>
      </c>
      <c r="K72" s="108"/>
      <c r="L72" s="108"/>
      <c r="M72" s="108"/>
      <c r="N72" s="108"/>
      <c r="O72" s="108"/>
      <c r="P72" s="108"/>
    </row>
    <row r="73" spans="1:16" ht="54" customHeight="1">
      <c r="A73" s="106" t="s">
        <v>683</v>
      </c>
      <c r="B73" s="112" t="s">
        <v>726</v>
      </c>
      <c r="C73" s="101"/>
      <c r="D73" s="100"/>
      <c r="E73" s="100"/>
      <c r="F73" s="101"/>
      <c r="G73" s="101"/>
      <c r="H73" s="108"/>
      <c r="I73" s="120"/>
      <c r="J73" s="134">
        <f t="shared" si="1"/>
        <v>0</v>
      </c>
      <c r="K73" s="108"/>
      <c r="L73" s="108"/>
      <c r="M73" s="108"/>
      <c r="N73" s="108"/>
      <c r="O73" s="108"/>
      <c r="P73" s="108"/>
    </row>
    <row r="74" spans="1:16" ht="54" customHeight="1">
      <c r="A74" s="106" t="s">
        <v>683</v>
      </c>
      <c r="B74" s="112" t="s">
        <v>727</v>
      </c>
      <c r="C74" s="101"/>
      <c r="D74" s="100"/>
      <c r="E74" s="100"/>
      <c r="F74" s="101"/>
      <c r="G74" s="101"/>
      <c r="H74" s="108"/>
      <c r="I74" s="120"/>
      <c r="J74" s="134">
        <f t="shared" si="1"/>
        <v>0</v>
      </c>
      <c r="K74" s="108"/>
      <c r="L74" s="108"/>
      <c r="M74" s="108"/>
      <c r="N74" s="108"/>
      <c r="O74" s="108"/>
      <c r="P74" s="108"/>
    </row>
    <row r="75" spans="1:16" ht="54" customHeight="1">
      <c r="A75" s="106" t="s">
        <v>683</v>
      </c>
      <c r="B75" s="112" t="s">
        <v>728</v>
      </c>
      <c r="C75" s="101"/>
      <c r="D75" s="100"/>
      <c r="E75" s="100"/>
      <c r="F75" s="101"/>
      <c r="G75" s="101"/>
      <c r="H75" s="108"/>
      <c r="I75" s="120"/>
      <c r="J75" s="134">
        <f t="shared" si="1"/>
        <v>0</v>
      </c>
      <c r="K75" s="108"/>
      <c r="L75" s="108"/>
      <c r="M75" s="108"/>
      <c r="N75" s="108"/>
      <c r="O75" s="108"/>
      <c r="P75" s="108"/>
    </row>
    <row r="76" spans="1:16" ht="54" customHeight="1">
      <c r="A76" s="106" t="s">
        <v>683</v>
      </c>
      <c r="B76" s="112" t="s">
        <v>729</v>
      </c>
      <c r="C76" s="101"/>
      <c r="D76" s="100"/>
      <c r="E76" s="100"/>
      <c r="F76" s="101"/>
      <c r="G76" s="101"/>
      <c r="H76" s="108"/>
      <c r="I76" s="120"/>
      <c r="J76" s="134">
        <f t="shared" si="1"/>
        <v>0</v>
      </c>
      <c r="K76" s="108"/>
      <c r="L76" s="108"/>
      <c r="M76" s="108"/>
      <c r="N76" s="108"/>
      <c r="O76" s="108"/>
      <c r="P76" s="108"/>
    </row>
    <row r="77" spans="1:16" ht="54" customHeight="1">
      <c r="A77" s="106" t="s">
        <v>683</v>
      </c>
      <c r="B77" s="112" t="s">
        <v>730</v>
      </c>
      <c r="C77" s="101"/>
      <c r="D77" s="100"/>
      <c r="E77" s="100"/>
      <c r="F77" s="101"/>
      <c r="G77" s="101"/>
      <c r="H77" s="108"/>
      <c r="I77" s="120"/>
      <c r="J77" s="134">
        <f t="shared" si="1"/>
        <v>0</v>
      </c>
      <c r="K77" s="108"/>
      <c r="L77" s="108"/>
      <c r="M77" s="108"/>
      <c r="N77" s="108"/>
      <c r="O77" s="108"/>
      <c r="P77" s="108"/>
    </row>
    <row r="78" spans="1:16" ht="54" customHeight="1">
      <c r="A78" s="106" t="s">
        <v>683</v>
      </c>
      <c r="B78" s="112" t="s">
        <v>731</v>
      </c>
      <c r="C78" s="101"/>
      <c r="D78" s="100"/>
      <c r="E78" s="100"/>
      <c r="F78" s="101"/>
      <c r="G78" s="101"/>
      <c r="H78" s="108"/>
      <c r="I78" s="120"/>
      <c r="J78" s="134">
        <f t="shared" si="1"/>
        <v>0</v>
      </c>
      <c r="K78" s="108"/>
      <c r="L78" s="108"/>
      <c r="M78" s="108"/>
      <c r="N78" s="108"/>
      <c r="O78" s="108"/>
      <c r="P78" s="108"/>
    </row>
    <row r="79" spans="1:16" ht="54" customHeight="1">
      <c r="A79" s="106" t="s">
        <v>683</v>
      </c>
      <c r="B79" s="112" t="s">
        <v>685</v>
      </c>
      <c r="C79" s="101"/>
      <c r="D79" s="100"/>
      <c r="E79" s="100"/>
      <c r="F79" s="101"/>
      <c r="G79" s="101"/>
      <c r="H79" s="108"/>
      <c r="I79" s="120"/>
      <c r="J79" s="134">
        <f t="shared" si="1"/>
        <v>0</v>
      </c>
      <c r="K79" s="108"/>
      <c r="L79" s="108"/>
      <c r="M79" s="108"/>
      <c r="N79" s="108"/>
      <c r="O79" s="108"/>
      <c r="P79" s="108"/>
    </row>
    <row r="80" spans="1:16" ht="54" customHeight="1">
      <c r="A80" s="106" t="s">
        <v>683</v>
      </c>
      <c r="B80" s="112" t="s">
        <v>732</v>
      </c>
      <c r="C80" s="101"/>
      <c r="D80" s="100"/>
      <c r="E80" s="100"/>
      <c r="F80" s="101"/>
      <c r="G80" s="101"/>
      <c r="H80" s="108"/>
      <c r="I80" s="120"/>
      <c r="J80" s="134">
        <f t="shared" si="1"/>
        <v>0</v>
      </c>
      <c r="K80" s="108"/>
      <c r="L80" s="108"/>
      <c r="M80" s="108"/>
      <c r="N80" s="108"/>
      <c r="O80" s="108"/>
      <c r="P80" s="108"/>
    </row>
    <row r="81" spans="1:16" ht="54" customHeight="1">
      <c r="A81" s="106" t="s">
        <v>683</v>
      </c>
      <c r="B81" s="112" t="s">
        <v>733</v>
      </c>
      <c r="C81" s="101"/>
      <c r="D81" s="100"/>
      <c r="E81" s="100"/>
      <c r="F81" s="101"/>
      <c r="G81" s="101"/>
      <c r="H81" s="108"/>
      <c r="I81" s="120"/>
      <c r="J81" s="134">
        <f t="shared" si="1"/>
        <v>0</v>
      </c>
      <c r="K81" s="108"/>
      <c r="L81" s="108"/>
      <c r="M81" s="108"/>
      <c r="N81" s="108"/>
      <c r="O81" s="108"/>
      <c r="P81" s="108"/>
    </row>
    <row r="82" spans="1:16" ht="54" customHeight="1">
      <c r="A82" s="106" t="s">
        <v>683</v>
      </c>
      <c r="B82" s="112" t="s">
        <v>734</v>
      </c>
      <c r="C82" s="101"/>
      <c r="D82" s="100"/>
      <c r="E82" s="100"/>
      <c r="F82" s="101"/>
      <c r="G82" s="101"/>
      <c r="H82" s="108"/>
      <c r="I82" s="120"/>
      <c r="J82" s="134">
        <f t="shared" si="1"/>
        <v>0</v>
      </c>
      <c r="K82" s="108"/>
      <c r="L82" s="108"/>
      <c r="M82" s="108"/>
      <c r="N82" s="108"/>
      <c r="O82" s="108"/>
      <c r="P82" s="108"/>
    </row>
    <row r="83" spans="1:16" ht="54" customHeight="1">
      <c r="A83" s="106" t="s">
        <v>683</v>
      </c>
      <c r="B83" s="112" t="s">
        <v>735</v>
      </c>
      <c r="C83" s="101"/>
      <c r="D83" s="100"/>
      <c r="E83" s="100"/>
      <c r="F83" s="101"/>
      <c r="G83" s="101"/>
      <c r="H83" s="108"/>
      <c r="I83" s="120"/>
      <c r="J83" s="134">
        <f t="shared" si="1"/>
        <v>0</v>
      </c>
      <c r="K83" s="108"/>
      <c r="L83" s="108"/>
      <c r="M83" s="108"/>
      <c r="N83" s="108"/>
      <c r="O83" s="108"/>
      <c r="P83" s="108"/>
    </row>
    <row r="84" spans="1:16" ht="54" customHeight="1">
      <c r="A84" s="106" t="s">
        <v>683</v>
      </c>
      <c r="B84" s="112" t="s">
        <v>736</v>
      </c>
      <c r="C84" s="101"/>
      <c r="D84" s="100"/>
      <c r="E84" s="100"/>
      <c r="F84" s="101"/>
      <c r="G84" s="101"/>
      <c r="H84" s="108"/>
      <c r="I84" s="120"/>
      <c r="J84" s="134">
        <f t="shared" si="1"/>
        <v>0</v>
      </c>
      <c r="K84" s="108"/>
      <c r="L84" s="108"/>
      <c r="M84" s="108"/>
      <c r="N84" s="108"/>
      <c r="O84" s="108"/>
      <c r="P84" s="108"/>
    </row>
    <row r="85" spans="1:16" ht="54" customHeight="1">
      <c r="A85" s="106" t="s">
        <v>683</v>
      </c>
      <c r="B85" s="112" t="s">
        <v>737</v>
      </c>
      <c r="C85" s="101"/>
      <c r="D85" s="100"/>
      <c r="E85" s="100"/>
      <c r="F85" s="101"/>
      <c r="G85" s="101"/>
      <c r="H85" s="108"/>
      <c r="I85" s="120"/>
      <c r="J85" s="134">
        <f t="shared" si="1"/>
        <v>0</v>
      </c>
      <c r="K85" s="108"/>
      <c r="L85" s="108"/>
      <c r="M85" s="108"/>
      <c r="N85" s="108"/>
      <c r="O85" s="108"/>
      <c r="P85" s="108"/>
    </row>
    <row r="86" spans="1:16" ht="54" customHeight="1">
      <c r="A86" s="106" t="s">
        <v>683</v>
      </c>
      <c r="B86" s="112" t="s">
        <v>738</v>
      </c>
      <c r="C86" s="101"/>
      <c r="D86" s="100"/>
      <c r="E86" s="100"/>
      <c r="F86" s="101"/>
      <c r="G86" s="101"/>
      <c r="H86" s="108"/>
      <c r="I86" s="120"/>
      <c r="J86" s="134">
        <f t="shared" si="1"/>
        <v>0</v>
      </c>
      <c r="K86" s="108"/>
      <c r="L86" s="108"/>
      <c r="M86" s="108"/>
      <c r="N86" s="108"/>
      <c r="O86" s="108"/>
      <c r="P86" s="108"/>
    </row>
    <row r="87" spans="1:16" ht="54" customHeight="1">
      <c r="A87" s="106" t="s">
        <v>683</v>
      </c>
      <c r="B87" s="112" t="s">
        <v>739</v>
      </c>
      <c r="C87" s="101"/>
      <c r="D87" s="100"/>
      <c r="E87" s="100"/>
      <c r="F87" s="101"/>
      <c r="G87" s="101"/>
      <c r="H87" s="108"/>
      <c r="I87" s="120"/>
      <c r="J87" s="134">
        <f t="shared" si="1"/>
        <v>0</v>
      </c>
      <c r="K87" s="108"/>
      <c r="L87" s="108"/>
      <c r="M87" s="108"/>
      <c r="N87" s="108"/>
      <c r="O87" s="108"/>
      <c r="P87" s="108"/>
    </row>
    <row r="88" spans="1:16" ht="54" customHeight="1">
      <c r="A88" s="106" t="s">
        <v>683</v>
      </c>
      <c r="B88" s="112" t="s">
        <v>740</v>
      </c>
      <c r="C88" s="101"/>
      <c r="D88" s="100"/>
      <c r="E88" s="100"/>
      <c r="F88" s="101"/>
      <c r="G88" s="101"/>
      <c r="H88" s="108"/>
      <c r="I88" s="120"/>
      <c r="J88" s="134">
        <f t="shared" si="1"/>
        <v>0</v>
      </c>
      <c r="K88" s="108"/>
      <c r="L88" s="108"/>
      <c r="M88" s="108"/>
      <c r="N88" s="108"/>
      <c r="O88" s="108"/>
      <c r="P88" s="108"/>
    </row>
    <row r="89" spans="1:16" ht="54" customHeight="1">
      <c r="A89" s="106" t="s">
        <v>683</v>
      </c>
      <c r="B89" s="112" t="s">
        <v>741</v>
      </c>
      <c r="C89" s="101"/>
      <c r="D89" s="100"/>
      <c r="E89" s="100"/>
      <c r="F89" s="101"/>
      <c r="G89" s="101"/>
      <c r="H89" s="108"/>
      <c r="I89" s="120"/>
      <c r="J89" s="134">
        <f t="shared" si="1"/>
        <v>0</v>
      </c>
      <c r="K89" s="108"/>
      <c r="L89" s="108"/>
      <c r="M89" s="108"/>
      <c r="N89" s="108"/>
      <c r="O89" s="108"/>
      <c r="P89" s="108"/>
    </row>
    <row r="90" spans="1:16" ht="54" customHeight="1">
      <c r="A90" s="106" t="s">
        <v>683</v>
      </c>
      <c r="B90" s="112" t="s">
        <v>742</v>
      </c>
      <c r="C90" s="101"/>
      <c r="D90" s="100"/>
      <c r="E90" s="100"/>
      <c r="F90" s="101"/>
      <c r="G90" s="101"/>
      <c r="H90" s="108"/>
      <c r="I90" s="120"/>
      <c r="J90" s="134">
        <f t="shared" si="1"/>
        <v>0</v>
      </c>
      <c r="K90" s="108"/>
      <c r="L90" s="108"/>
      <c r="M90" s="108"/>
      <c r="N90" s="108"/>
      <c r="O90" s="108"/>
      <c r="P90" s="108"/>
    </row>
    <row r="91" spans="1:16" ht="54" customHeight="1">
      <c r="A91" s="106" t="s">
        <v>683</v>
      </c>
      <c r="B91" s="112" t="s">
        <v>743</v>
      </c>
      <c r="C91" s="101">
        <v>200000</v>
      </c>
      <c r="D91" s="100">
        <v>200000</v>
      </c>
      <c r="E91" s="100"/>
      <c r="F91" s="101"/>
      <c r="G91" s="101"/>
      <c r="H91" s="108"/>
      <c r="I91" s="120"/>
      <c r="J91" s="134">
        <f t="shared" si="1"/>
        <v>200000</v>
      </c>
      <c r="K91" s="108"/>
      <c r="L91" s="108"/>
      <c r="M91" s="108"/>
      <c r="N91" s="108"/>
      <c r="O91" s="108"/>
      <c r="P91" s="108"/>
    </row>
    <row r="92" spans="1:16" ht="54" customHeight="1">
      <c r="A92" s="106" t="s">
        <v>683</v>
      </c>
      <c r="B92" s="112" t="s">
        <v>744</v>
      </c>
      <c r="C92" s="101">
        <v>300000</v>
      </c>
      <c r="D92" s="100">
        <v>300000</v>
      </c>
      <c r="E92" s="100"/>
      <c r="F92" s="101"/>
      <c r="G92" s="101"/>
      <c r="H92" s="108"/>
      <c r="I92" s="120"/>
      <c r="J92" s="134">
        <f t="shared" si="1"/>
        <v>300000</v>
      </c>
      <c r="K92" s="108"/>
      <c r="L92" s="108"/>
      <c r="M92" s="108"/>
      <c r="N92" s="108"/>
      <c r="O92" s="108"/>
      <c r="P92" s="108"/>
    </row>
    <row r="93" spans="1:16" ht="54" customHeight="1">
      <c r="A93" s="106" t="s">
        <v>683</v>
      </c>
      <c r="B93" s="112" t="s">
        <v>745</v>
      </c>
      <c r="C93" s="101">
        <v>100000</v>
      </c>
      <c r="D93" s="100">
        <v>100000</v>
      </c>
      <c r="E93" s="100"/>
      <c r="F93" s="101"/>
      <c r="G93" s="101"/>
      <c r="H93" s="108"/>
      <c r="I93" s="120"/>
      <c r="J93" s="134">
        <f t="shared" si="1"/>
        <v>100000</v>
      </c>
      <c r="K93" s="108"/>
      <c r="L93" s="108"/>
      <c r="M93" s="108"/>
      <c r="N93" s="108"/>
      <c r="O93" s="108"/>
      <c r="P93" s="108"/>
    </row>
    <row r="94" spans="1:16" ht="54" customHeight="1">
      <c r="A94" s="106" t="s">
        <v>683</v>
      </c>
      <c r="B94" s="112" t="s">
        <v>746</v>
      </c>
      <c r="C94" s="101">
        <v>50000</v>
      </c>
      <c r="D94" s="100">
        <v>50000</v>
      </c>
      <c r="E94" s="100"/>
      <c r="F94" s="101"/>
      <c r="G94" s="101"/>
      <c r="H94" s="108"/>
      <c r="I94" s="120"/>
      <c r="J94" s="134">
        <f t="shared" si="1"/>
        <v>50000</v>
      </c>
      <c r="K94" s="108"/>
      <c r="L94" s="108"/>
      <c r="M94" s="108"/>
      <c r="N94" s="108"/>
      <c r="O94" s="108"/>
      <c r="P94" s="108"/>
    </row>
    <row r="95" spans="1:16" ht="54" customHeight="1">
      <c r="A95" s="106" t="s">
        <v>683</v>
      </c>
      <c r="B95" s="112" t="s">
        <v>747</v>
      </c>
      <c r="C95" s="101">
        <v>350000</v>
      </c>
      <c r="D95" s="100">
        <v>350000</v>
      </c>
      <c r="E95" s="100"/>
      <c r="F95" s="101">
        <v>182512</v>
      </c>
      <c r="G95" s="101"/>
      <c r="H95" s="108"/>
      <c r="I95" s="120"/>
      <c r="J95" s="134">
        <f t="shared" si="1"/>
        <v>167488</v>
      </c>
      <c r="K95" s="108"/>
      <c r="L95" s="108"/>
      <c r="M95" s="108"/>
      <c r="N95" s="108"/>
      <c r="O95" s="108"/>
      <c r="P95" s="108"/>
    </row>
    <row r="96" spans="1:16" ht="54" customHeight="1">
      <c r="A96" s="106" t="s">
        <v>683</v>
      </c>
      <c r="B96" s="112" t="s">
        <v>748</v>
      </c>
      <c r="C96" s="101"/>
      <c r="D96" s="100"/>
      <c r="E96" s="100"/>
      <c r="F96" s="101"/>
      <c r="G96" s="101"/>
      <c r="H96" s="108"/>
      <c r="I96" s="120"/>
      <c r="J96" s="134">
        <f t="shared" si="1"/>
        <v>0</v>
      </c>
      <c r="K96" s="108"/>
      <c r="L96" s="108"/>
      <c r="M96" s="108"/>
      <c r="N96" s="108"/>
      <c r="O96" s="108"/>
      <c r="P96" s="108"/>
    </row>
    <row r="97" spans="1:16" ht="54" customHeight="1">
      <c r="A97" s="106" t="s">
        <v>683</v>
      </c>
      <c r="B97" s="112" t="s">
        <v>749</v>
      </c>
      <c r="C97" s="101"/>
      <c r="D97" s="100"/>
      <c r="E97" s="100"/>
      <c r="F97" s="101"/>
      <c r="G97" s="101"/>
      <c r="H97" s="108"/>
      <c r="I97" s="120"/>
      <c r="J97" s="134">
        <f t="shared" si="1"/>
        <v>0</v>
      </c>
      <c r="K97" s="108"/>
      <c r="L97" s="108"/>
      <c r="M97" s="108"/>
      <c r="N97" s="108"/>
      <c r="O97" s="108"/>
      <c r="P97" s="108"/>
    </row>
    <row r="98" spans="1:16" ht="54" customHeight="1">
      <c r="A98" s="106" t="s">
        <v>683</v>
      </c>
      <c r="B98" s="112" t="s">
        <v>750</v>
      </c>
      <c r="C98" s="101"/>
      <c r="D98" s="100"/>
      <c r="E98" s="100"/>
      <c r="F98" s="101"/>
      <c r="G98" s="101"/>
      <c r="H98" s="108"/>
      <c r="I98" s="120"/>
      <c r="J98" s="134">
        <f t="shared" si="1"/>
        <v>0</v>
      </c>
      <c r="K98" s="108"/>
      <c r="L98" s="108"/>
      <c r="M98" s="108"/>
      <c r="N98" s="108"/>
      <c r="O98" s="108"/>
      <c r="P98" s="108"/>
    </row>
    <row r="99" spans="1:16" ht="54" customHeight="1">
      <c r="A99" s="106" t="s">
        <v>683</v>
      </c>
      <c r="B99" s="112" t="s">
        <v>751</v>
      </c>
      <c r="C99" s="101"/>
      <c r="D99" s="100"/>
      <c r="E99" s="100"/>
      <c r="F99" s="101"/>
      <c r="G99" s="101"/>
      <c r="H99" s="108"/>
      <c r="I99" s="120"/>
      <c r="J99" s="134">
        <f t="shared" si="1"/>
        <v>0</v>
      </c>
      <c r="K99" s="108"/>
      <c r="L99" s="108"/>
      <c r="M99" s="108"/>
      <c r="N99" s="108"/>
      <c r="O99" s="108"/>
      <c r="P99" s="108"/>
    </row>
    <row r="100" spans="1:16" ht="54" customHeight="1">
      <c r="A100" s="106" t="s">
        <v>683</v>
      </c>
      <c r="B100" s="112" t="s">
        <v>752</v>
      </c>
      <c r="C100" s="101"/>
      <c r="D100" s="100"/>
      <c r="E100" s="100"/>
      <c r="F100" s="101"/>
      <c r="G100" s="101"/>
      <c r="H100" s="108"/>
      <c r="I100" s="120"/>
      <c r="J100" s="134">
        <f t="shared" si="1"/>
        <v>0</v>
      </c>
      <c r="K100" s="108"/>
      <c r="L100" s="108"/>
      <c r="M100" s="108"/>
      <c r="N100" s="108"/>
      <c r="O100" s="108"/>
      <c r="P100" s="108"/>
    </row>
    <row r="101" spans="1:16" ht="54" customHeight="1">
      <c r="A101" s="106" t="s">
        <v>683</v>
      </c>
      <c r="B101" s="112" t="s">
        <v>753</v>
      </c>
      <c r="C101" s="101"/>
      <c r="D101" s="100"/>
      <c r="E101" s="100"/>
      <c r="F101" s="101"/>
      <c r="G101" s="101"/>
      <c r="H101" s="108"/>
      <c r="I101" s="120"/>
      <c r="J101" s="134">
        <f t="shared" si="1"/>
        <v>0</v>
      </c>
      <c r="K101" s="108"/>
      <c r="L101" s="108"/>
      <c r="M101" s="108"/>
      <c r="N101" s="108"/>
      <c r="O101" s="108"/>
      <c r="P101" s="108"/>
    </row>
    <row r="102" spans="1:16" ht="54" customHeight="1">
      <c r="A102" s="84" t="s">
        <v>624</v>
      </c>
      <c r="B102" s="63" t="s">
        <v>625</v>
      </c>
      <c r="C102" s="15"/>
      <c r="D102" s="27"/>
      <c r="E102" s="100"/>
      <c r="F102" s="15"/>
      <c r="G102" s="15"/>
      <c r="H102" s="55"/>
      <c r="I102" s="120"/>
      <c r="J102" s="134">
        <f t="shared" si="1"/>
        <v>0</v>
      </c>
      <c r="K102" s="55"/>
      <c r="L102" s="55"/>
      <c r="M102" s="55"/>
      <c r="N102" s="55"/>
      <c r="O102" s="55"/>
      <c r="P102" s="55"/>
    </row>
    <row r="103" spans="1:16" ht="54" customHeight="1">
      <c r="A103" s="84" t="s">
        <v>624</v>
      </c>
      <c r="B103" s="63" t="s">
        <v>626</v>
      </c>
      <c r="C103" s="15"/>
      <c r="D103" s="27"/>
      <c r="E103" s="100"/>
      <c r="F103" s="15"/>
      <c r="G103" s="15"/>
      <c r="H103" s="55"/>
      <c r="I103" s="120"/>
      <c r="J103" s="134">
        <f t="shared" si="1"/>
        <v>0</v>
      </c>
      <c r="K103" s="55"/>
      <c r="L103" s="55"/>
      <c r="M103" s="55"/>
      <c r="N103" s="55"/>
      <c r="O103" s="55"/>
      <c r="P103" s="55"/>
    </row>
    <row r="104" spans="1:16" ht="54" customHeight="1">
      <c r="A104" s="84" t="s">
        <v>624</v>
      </c>
      <c r="B104" s="63" t="s">
        <v>627</v>
      </c>
      <c r="C104" s="15"/>
      <c r="D104" s="27"/>
      <c r="E104" s="100"/>
      <c r="F104" s="15"/>
      <c r="G104" s="15"/>
      <c r="H104" s="55"/>
      <c r="I104" s="120"/>
      <c r="J104" s="134">
        <f t="shared" si="1"/>
        <v>0</v>
      </c>
      <c r="K104" s="55"/>
      <c r="L104" s="55"/>
      <c r="M104" s="55"/>
      <c r="N104" s="55"/>
      <c r="O104" s="55"/>
      <c r="P104" s="55"/>
    </row>
    <row r="105" spans="1:16" ht="54" customHeight="1">
      <c r="A105" s="84" t="s">
        <v>624</v>
      </c>
      <c r="B105" s="63" t="s">
        <v>628</v>
      </c>
      <c r="C105" s="15"/>
      <c r="D105" s="27"/>
      <c r="E105" s="100"/>
      <c r="F105" s="15"/>
      <c r="G105" s="15"/>
      <c r="H105" s="55"/>
      <c r="I105" s="120"/>
      <c r="J105" s="134">
        <f t="shared" si="1"/>
        <v>0</v>
      </c>
      <c r="K105" s="55"/>
      <c r="L105" s="55"/>
      <c r="M105" s="55"/>
      <c r="N105" s="55"/>
      <c r="O105" s="55"/>
      <c r="P105" s="55"/>
    </row>
    <row r="106" spans="1:16" ht="54" customHeight="1">
      <c r="A106" s="84" t="s">
        <v>624</v>
      </c>
      <c r="B106" s="63" t="s">
        <v>629</v>
      </c>
      <c r="C106" s="15"/>
      <c r="D106" s="27"/>
      <c r="E106" s="100"/>
      <c r="F106" s="15"/>
      <c r="G106" s="15"/>
      <c r="H106" s="55"/>
      <c r="I106" s="120"/>
      <c r="J106" s="134">
        <f t="shared" si="1"/>
        <v>0</v>
      </c>
      <c r="K106" s="55"/>
      <c r="L106" s="55"/>
      <c r="M106" s="55"/>
      <c r="N106" s="55"/>
      <c r="O106" s="55"/>
      <c r="P106" s="55"/>
    </row>
    <row r="107" spans="1:16" ht="54" customHeight="1">
      <c r="A107" s="84" t="s">
        <v>624</v>
      </c>
      <c r="B107" s="62" t="s">
        <v>630</v>
      </c>
      <c r="C107" s="15"/>
      <c r="D107" s="27"/>
      <c r="E107" s="100"/>
      <c r="F107" s="15"/>
      <c r="G107" s="15"/>
      <c r="H107" s="55"/>
      <c r="I107" s="120"/>
      <c r="J107" s="134">
        <f t="shared" si="1"/>
        <v>0</v>
      </c>
      <c r="K107" s="55"/>
      <c r="L107" s="55"/>
      <c r="M107" s="55"/>
      <c r="N107" s="55"/>
      <c r="O107" s="55"/>
      <c r="P107" s="55"/>
    </row>
    <row r="108" spans="1:16" ht="54" customHeight="1">
      <c r="A108" s="84" t="s">
        <v>624</v>
      </c>
      <c r="B108" s="62" t="s">
        <v>631</v>
      </c>
      <c r="C108" s="15"/>
      <c r="D108" s="27"/>
      <c r="E108" s="100"/>
      <c r="F108" s="15"/>
      <c r="G108" s="15"/>
      <c r="H108" s="55"/>
      <c r="I108" s="120"/>
      <c r="J108" s="134">
        <f t="shared" si="1"/>
        <v>0</v>
      </c>
      <c r="K108" s="55"/>
      <c r="L108" s="55"/>
      <c r="M108" s="55"/>
      <c r="N108" s="55"/>
      <c r="O108" s="55"/>
      <c r="P108" s="55"/>
    </row>
    <row r="109" spans="1:16" ht="54" customHeight="1">
      <c r="A109" s="84" t="s">
        <v>624</v>
      </c>
      <c r="B109" s="62" t="s">
        <v>632</v>
      </c>
      <c r="C109" s="15"/>
      <c r="D109" s="27"/>
      <c r="E109" s="100"/>
      <c r="F109" s="15"/>
      <c r="G109" s="15"/>
      <c r="H109" s="55"/>
      <c r="I109" s="120"/>
      <c r="J109" s="134">
        <f t="shared" si="1"/>
        <v>0</v>
      </c>
      <c r="K109" s="55"/>
      <c r="L109" s="55"/>
      <c r="M109" s="55"/>
      <c r="N109" s="55"/>
      <c r="O109" s="55"/>
      <c r="P109" s="55"/>
    </row>
    <row r="110" spans="1:16" ht="54" customHeight="1">
      <c r="A110" s="84" t="s">
        <v>624</v>
      </c>
      <c r="B110" s="62" t="s">
        <v>633</v>
      </c>
      <c r="C110" s="15"/>
      <c r="D110" s="27"/>
      <c r="E110" s="100"/>
      <c r="F110" s="15"/>
      <c r="G110" s="15"/>
      <c r="H110" s="55"/>
      <c r="I110" s="120"/>
      <c r="J110" s="134">
        <f t="shared" si="1"/>
        <v>0</v>
      </c>
      <c r="K110" s="55"/>
      <c r="L110" s="55"/>
      <c r="M110" s="55"/>
      <c r="N110" s="55"/>
      <c r="O110" s="55"/>
      <c r="P110" s="55"/>
    </row>
    <row r="111" spans="1:16" ht="54" customHeight="1">
      <c r="A111" s="84" t="s">
        <v>624</v>
      </c>
      <c r="B111" s="62" t="s">
        <v>634</v>
      </c>
      <c r="C111" s="15"/>
      <c r="D111" s="27"/>
      <c r="E111" s="100"/>
      <c r="F111" s="15"/>
      <c r="G111" s="15"/>
      <c r="H111" s="55"/>
      <c r="I111" s="120"/>
      <c r="J111" s="134">
        <f t="shared" si="1"/>
        <v>0</v>
      </c>
      <c r="K111" s="55"/>
      <c r="L111" s="55"/>
      <c r="M111" s="55"/>
      <c r="N111" s="55"/>
      <c r="O111" s="55"/>
      <c r="P111" s="55"/>
    </row>
    <row r="112" spans="1:16" ht="54" customHeight="1">
      <c r="A112" s="84" t="s">
        <v>624</v>
      </c>
      <c r="B112" s="62" t="s">
        <v>635</v>
      </c>
      <c r="C112" s="15"/>
      <c r="D112" s="27"/>
      <c r="E112" s="100"/>
      <c r="F112" s="15"/>
      <c r="G112" s="15"/>
      <c r="H112" s="55"/>
      <c r="I112" s="120"/>
      <c r="J112" s="134">
        <f t="shared" si="1"/>
        <v>0</v>
      </c>
      <c r="K112" s="55"/>
      <c r="L112" s="55"/>
      <c r="M112" s="55"/>
      <c r="N112" s="55"/>
      <c r="O112" s="55"/>
      <c r="P112" s="55"/>
    </row>
    <row r="113" spans="1:16" ht="54" customHeight="1">
      <c r="A113" s="84" t="s">
        <v>624</v>
      </c>
      <c r="B113" s="62" t="s">
        <v>636</v>
      </c>
      <c r="C113" s="15"/>
      <c r="D113" s="27"/>
      <c r="E113" s="100"/>
      <c r="F113" s="15"/>
      <c r="G113" s="15"/>
      <c r="H113" s="55"/>
      <c r="I113" s="120"/>
      <c r="J113" s="134">
        <f t="shared" si="1"/>
        <v>0</v>
      </c>
      <c r="K113" s="55"/>
      <c r="L113" s="55"/>
      <c r="M113" s="55"/>
      <c r="N113" s="55"/>
      <c r="O113" s="55"/>
      <c r="P113" s="55"/>
    </row>
    <row r="114" spans="1:16" ht="54" customHeight="1">
      <c r="A114" s="84" t="s">
        <v>624</v>
      </c>
      <c r="B114" s="62" t="s">
        <v>637</v>
      </c>
      <c r="C114" s="15"/>
      <c r="D114" s="27"/>
      <c r="E114" s="100"/>
      <c r="F114" s="15"/>
      <c r="G114" s="15"/>
      <c r="H114" s="55"/>
      <c r="I114" s="120"/>
      <c r="J114" s="134">
        <f t="shared" si="1"/>
        <v>0</v>
      </c>
      <c r="K114" s="55"/>
      <c r="L114" s="55"/>
      <c r="M114" s="55"/>
      <c r="N114" s="55"/>
      <c r="O114" s="55"/>
      <c r="P114" s="55"/>
    </row>
    <row r="115" spans="1:16" ht="54" customHeight="1">
      <c r="A115" s="84" t="s">
        <v>624</v>
      </c>
      <c r="B115" s="62" t="s">
        <v>638</v>
      </c>
      <c r="C115" s="15"/>
      <c r="D115" s="27"/>
      <c r="E115" s="100"/>
      <c r="F115" s="15"/>
      <c r="G115" s="15"/>
      <c r="H115" s="55"/>
      <c r="I115" s="120"/>
      <c r="J115" s="134">
        <f t="shared" si="1"/>
        <v>0</v>
      </c>
      <c r="K115" s="55"/>
      <c r="L115" s="55"/>
      <c r="M115" s="55"/>
      <c r="N115" s="55"/>
      <c r="O115" s="55"/>
      <c r="P115" s="55"/>
    </row>
    <row r="116" spans="1:16" ht="30">
      <c r="A116" s="84" t="s">
        <v>624</v>
      </c>
      <c r="B116" s="62" t="s">
        <v>639</v>
      </c>
      <c r="C116" s="15"/>
      <c r="D116" s="27"/>
      <c r="E116" s="100"/>
      <c r="F116" s="15"/>
      <c r="G116" s="15"/>
      <c r="H116" s="55"/>
      <c r="I116" s="120"/>
      <c r="J116" s="134">
        <f t="shared" si="1"/>
        <v>0</v>
      </c>
      <c r="K116" s="55"/>
      <c r="L116" s="55"/>
      <c r="M116" s="55"/>
      <c r="N116" s="55"/>
      <c r="O116" s="55"/>
      <c r="P116" s="55"/>
    </row>
    <row r="117" spans="1:16" ht="30">
      <c r="A117" s="84" t="s">
        <v>624</v>
      </c>
      <c r="B117" s="62" t="s">
        <v>640</v>
      </c>
      <c r="C117" s="15"/>
      <c r="D117" s="27"/>
      <c r="E117" s="100"/>
      <c r="F117" s="15"/>
      <c r="G117" s="15"/>
      <c r="H117" s="55"/>
      <c r="I117" s="120"/>
      <c r="J117" s="134">
        <f t="shared" si="1"/>
        <v>0</v>
      </c>
      <c r="K117" s="55"/>
      <c r="L117" s="55"/>
      <c r="M117" s="55"/>
      <c r="N117" s="55"/>
      <c r="O117" s="55"/>
      <c r="P117" s="55"/>
    </row>
    <row r="118" spans="1:16" ht="45">
      <c r="A118" s="84" t="s">
        <v>624</v>
      </c>
      <c r="B118" s="63" t="s">
        <v>641</v>
      </c>
      <c r="C118" s="15"/>
      <c r="D118" s="27"/>
      <c r="E118" s="100"/>
      <c r="F118" s="15"/>
      <c r="G118" s="15"/>
      <c r="H118" s="55"/>
      <c r="I118" s="120"/>
      <c r="J118" s="134">
        <f t="shared" si="1"/>
        <v>0</v>
      </c>
      <c r="K118" s="55"/>
      <c r="L118" s="55"/>
      <c r="M118" s="55"/>
      <c r="N118" s="55"/>
      <c r="O118" s="55"/>
      <c r="P118" s="55"/>
    </row>
    <row r="119" spans="1:16">
      <c r="A119" s="84" t="s">
        <v>624</v>
      </c>
      <c r="B119" s="60" t="s">
        <v>642</v>
      </c>
      <c r="C119" s="15"/>
      <c r="D119" s="27"/>
      <c r="E119" s="100"/>
      <c r="F119" s="15"/>
      <c r="G119" s="15"/>
      <c r="H119" s="55"/>
      <c r="I119" s="120"/>
      <c r="J119" s="134">
        <f t="shared" si="1"/>
        <v>0</v>
      </c>
      <c r="K119" s="55"/>
      <c r="L119" s="55"/>
      <c r="M119" s="55"/>
      <c r="N119" s="55"/>
      <c r="O119" s="55"/>
      <c r="P119" s="55"/>
    </row>
    <row r="120" spans="1:16">
      <c r="A120" s="84" t="s">
        <v>624</v>
      </c>
      <c r="B120" s="60" t="s">
        <v>643</v>
      </c>
      <c r="C120" s="15"/>
      <c r="D120" s="27"/>
      <c r="E120" s="100"/>
      <c r="F120" s="15"/>
      <c r="G120" s="15"/>
      <c r="H120" s="55"/>
      <c r="I120" s="120"/>
      <c r="J120" s="134">
        <f t="shared" si="1"/>
        <v>0</v>
      </c>
      <c r="K120" s="55"/>
      <c r="L120" s="55"/>
      <c r="M120" s="55"/>
      <c r="N120" s="55"/>
      <c r="O120" s="55"/>
      <c r="P120" s="55"/>
    </row>
    <row r="121" spans="1:16" ht="45">
      <c r="A121" s="84" t="s">
        <v>624</v>
      </c>
      <c r="B121" s="60" t="s">
        <v>644</v>
      </c>
      <c r="C121" s="15"/>
      <c r="D121" s="27"/>
      <c r="E121" s="100"/>
      <c r="F121" s="15"/>
      <c r="G121" s="15"/>
      <c r="H121" s="55"/>
      <c r="I121" s="120"/>
      <c r="J121" s="134">
        <f t="shared" si="1"/>
        <v>0</v>
      </c>
      <c r="K121" s="55"/>
      <c r="L121" s="55"/>
      <c r="M121" s="55"/>
      <c r="N121" s="55"/>
      <c r="O121" s="55"/>
      <c r="P121" s="55"/>
    </row>
    <row r="122" spans="1:16" ht="30">
      <c r="A122" s="84" t="s">
        <v>624</v>
      </c>
      <c r="B122" s="62" t="s">
        <v>645</v>
      </c>
      <c r="C122" s="15"/>
      <c r="D122" s="27"/>
      <c r="E122" s="100"/>
      <c r="F122" s="15"/>
      <c r="G122" s="15"/>
      <c r="H122" s="55"/>
      <c r="I122" s="120"/>
      <c r="J122" s="134">
        <f t="shared" si="1"/>
        <v>0</v>
      </c>
      <c r="K122" s="55"/>
      <c r="L122" s="55"/>
      <c r="M122" s="55"/>
      <c r="N122" s="55"/>
      <c r="O122" s="55"/>
      <c r="P122" s="55"/>
    </row>
    <row r="123" spans="1:16" ht="45">
      <c r="A123" s="84" t="s">
        <v>624</v>
      </c>
      <c r="B123" s="62" t="s">
        <v>646</v>
      </c>
      <c r="C123" s="15"/>
      <c r="D123" s="27"/>
      <c r="E123" s="100"/>
      <c r="F123" s="15"/>
      <c r="G123" s="15"/>
      <c r="H123" s="55"/>
      <c r="I123" s="120"/>
      <c r="J123" s="134">
        <f t="shared" si="1"/>
        <v>0</v>
      </c>
      <c r="K123" s="55"/>
      <c r="L123" s="55"/>
      <c r="M123" s="55"/>
      <c r="N123" s="55"/>
      <c r="O123" s="55"/>
      <c r="P123" s="55"/>
    </row>
    <row r="124" spans="1:16" ht="45">
      <c r="A124" s="84" t="s">
        <v>624</v>
      </c>
      <c r="B124" s="62" t="s">
        <v>647</v>
      </c>
      <c r="C124" s="15"/>
      <c r="D124" s="27"/>
      <c r="E124" s="100"/>
      <c r="F124" s="15"/>
      <c r="G124" s="15"/>
      <c r="H124" s="55"/>
      <c r="I124" s="120"/>
      <c r="J124" s="134">
        <f t="shared" si="1"/>
        <v>0</v>
      </c>
      <c r="K124" s="55"/>
      <c r="L124" s="55"/>
      <c r="M124" s="55"/>
      <c r="N124" s="55"/>
      <c r="O124" s="55"/>
      <c r="P124" s="55"/>
    </row>
    <row r="125" spans="1:16" ht="60">
      <c r="A125" s="84" t="s">
        <v>624</v>
      </c>
      <c r="B125" s="62" t="s">
        <v>648</v>
      </c>
      <c r="C125" s="15"/>
      <c r="D125" s="27"/>
      <c r="E125" s="100"/>
      <c r="F125" s="15"/>
      <c r="G125" s="15"/>
      <c r="H125" s="55"/>
      <c r="I125" s="120"/>
      <c r="J125" s="134">
        <f t="shared" si="1"/>
        <v>0</v>
      </c>
      <c r="K125" s="55"/>
      <c r="L125" s="55"/>
      <c r="M125" s="55"/>
      <c r="N125" s="55"/>
      <c r="O125" s="55"/>
      <c r="P125" s="55"/>
    </row>
    <row r="126" spans="1:16">
      <c r="A126" s="64" t="s">
        <v>624</v>
      </c>
      <c r="B126" s="60" t="s">
        <v>649</v>
      </c>
      <c r="C126" s="15">
        <v>2100000</v>
      </c>
      <c r="D126" s="27">
        <v>2098808</v>
      </c>
      <c r="E126" s="100"/>
      <c r="F126" s="15">
        <v>126567</v>
      </c>
      <c r="G126" s="15"/>
      <c r="H126" s="55"/>
      <c r="I126" s="120"/>
      <c r="J126" s="134">
        <f t="shared" si="1"/>
        <v>1972241</v>
      </c>
      <c r="K126" s="55"/>
      <c r="L126" s="55"/>
      <c r="M126" s="55"/>
      <c r="N126" s="55"/>
      <c r="O126" s="55"/>
      <c r="P126" s="55"/>
    </row>
    <row r="127" spans="1:16" ht="45">
      <c r="A127" s="84" t="s">
        <v>624</v>
      </c>
      <c r="B127" s="60" t="s">
        <v>650</v>
      </c>
      <c r="C127" s="15">
        <v>400000</v>
      </c>
      <c r="D127" s="27">
        <v>400000</v>
      </c>
      <c r="E127" s="100"/>
      <c r="F127" s="15">
        <v>11667</v>
      </c>
      <c r="G127" s="15"/>
      <c r="H127" s="55"/>
      <c r="I127" s="120"/>
      <c r="J127" s="134">
        <f t="shared" si="1"/>
        <v>388333</v>
      </c>
      <c r="K127" s="55"/>
      <c r="L127" s="55"/>
      <c r="M127" s="55"/>
      <c r="N127" s="55"/>
      <c r="O127" s="55"/>
      <c r="P127" s="55"/>
    </row>
    <row r="128" spans="1:16" ht="45">
      <c r="A128" s="84" t="s">
        <v>624</v>
      </c>
      <c r="B128" s="60" t="s">
        <v>651</v>
      </c>
      <c r="C128" s="15">
        <v>130000</v>
      </c>
      <c r="D128" s="27">
        <v>129343.78</v>
      </c>
      <c r="E128" s="100"/>
      <c r="F128" s="15">
        <v>22531</v>
      </c>
      <c r="G128" s="15"/>
      <c r="H128" s="55"/>
      <c r="I128" s="120"/>
      <c r="J128" s="134">
        <f t="shared" si="1"/>
        <v>106812.78</v>
      </c>
      <c r="K128" s="55"/>
      <c r="L128" s="55"/>
      <c r="M128" s="55"/>
      <c r="N128" s="55"/>
      <c r="O128" s="55"/>
      <c r="P128" s="55"/>
    </row>
    <row r="129" spans="1:16" ht="30">
      <c r="A129" s="64" t="s">
        <v>624</v>
      </c>
      <c r="B129" s="66" t="s">
        <v>652</v>
      </c>
      <c r="C129" s="15"/>
      <c r="D129" s="27"/>
      <c r="E129" s="100"/>
      <c r="F129" s="15"/>
      <c r="G129" s="15"/>
      <c r="H129" s="55"/>
      <c r="I129" s="120"/>
      <c r="J129" s="134">
        <f t="shared" si="1"/>
        <v>0</v>
      </c>
      <c r="K129" s="55"/>
      <c r="L129" s="55"/>
      <c r="M129" s="55"/>
      <c r="N129" s="55"/>
      <c r="O129" s="55"/>
      <c r="P129" s="55"/>
    </row>
    <row r="130" spans="1:16" ht="45">
      <c r="A130" s="84" t="s">
        <v>624</v>
      </c>
      <c r="B130" s="60" t="s">
        <v>653</v>
      </c>
      <c r="C130" s="15"/>
      <c r="D130" s="27"/>
      <c r="E130" s="100"/>
      <c r="F130" s="15"/>
      <c r="G130" s="15"/>
      <c r="H130" s="55"/>
      <c r="I130" s="120"/>
      <c r="J130" s="134">
        <f t="shared" si="1"/>
        <v>0</v>
      </c>
      <c r="K130" s="55"/>
      <c r="L130" s="55"/>
      <c r="M130" s="55"/>
      <c r="N130" s="55"/>
      <c r="O130" s="55"/>
      <c r="P130" s="55"/>
    </row>
    <row r="131" spans="1:16" ht="54" customHeight="1">
      <c r="A131" s="84" t="s">
        <v>624</v>
      </c>
      <c r="B131" s="60" t="s">
        <v>654</v>
      </c>
      <c r="C131" s="15"/>
      <c r="D131" s="27"/>
      <c r="E131" s="100"/>
      <c r="F131" s="15"/>
      <c r="G131" s="15"/>
      <c r="H131" s="55"/>
      <c r="I131" s="120"/>
      <c r="J131" s="134">
        <f t="shared" si="1"/>
        <v>0</v>
      </c>
      <c r="K131" s="55"/>
      <c r="L131" s="55"/>
      <c r="M131" s="55"/>
      <c r="N131" s="55"/>
      <c r="O131" s="55"/>
      <c r="P131" s="55"/>
    </row>
    <row r="132" spans="1:16" ht="54" customHeight="1">
      <c r="A132" s="84" t="s">
        <v>624</v>
      </c>
      <c r="B132" s="65" t="s">
        <v>655</v>
      </c>
      <c r="C132" s="15"/>
      <c r="D132" s="27"/>
      <c r="E132" s="100"/>
      <c r="F132" s="15"/>
      <c r="G132" s="15"/>
      <c r="H132" s="55"/>
      <c r="I132" s="120"/>
      <c r="J132" s="134">
        <f t="shared" si="1"/>
        <v>0</v>
      </c>
      <c r="K132" s="55"/>
      <c r="L132" s="55"/>
      <c r="M132" s="55"/>
      <c r="N132" s="55"/>
      <c r="O132" s="55"/>
      <c r="P132" s="55"/>
    </row>
    <row r="133" spans="1:16" ht="54" customHeight="1">
      <c r="A133" s="84" t="s">
        <v>656</v>
      </c>
      <c r="B133" s="60" t="s">
        <v>657</v>
      </c>
      <c r="C133" s="15"/>
      <c r="D133" s="27"/>
      <c r="E133" s="100"/>
      <c r="F133" s="15"/>
      <c r="G133" s="15"/>
      <c r="H133" s="55"/>
      <c r="I133" s="120"/>
      <c r="J133" s="134">
        <f t="shared" ref="J133:J153" si="2">D133+E133-F133-G133-H133-I133</f>
        <v>0</v>
      </c>
      <c r="K133" s="55"/>
      <c r="L133" s="55"/>
      <c r="M133" s="55"/>
      <c r="N133" s="55"/>
      <c r="O133" s="55"/>
      <c r="P133" s="55"/>
    </row>
    <row r="134" spans="1:16" ht="54" customHeight="1">
      <c r="A134" s="84" t="s">
        <v>656</v>
      </c>
      <c r="B134" s="65" t="s">
        <v>658</v>
      </c>
      <c r="C134" s="15"/>
      <c r="D134" s="27"/>
      <c r="E134" s="100"/>
      <c r="F134" s="15"/>
      <c r="G134" s="15"/>
      <c r="H134" s="55"/>
      <c r="I134" s="120"/>
      <c r="J134" s="134">
        <f t="shared" si="2"/>
        <v>0</v>
      </c>
      <c r="K134" s="55"/>
      <c r="L134" s="55"/>
      <c r="M134" s="55"/>
      <c r="N134" s="55"/>
      <c r="O134" s="55"/>
      <c r="P134" s="55"/>
    </row>
    <row r="135" spans="1:16" ht="54" customHeight="1">
      <c r="A135" s="84" t="s">
        <v>656</v>
      </c>
      <c r="B135" s="60" t="s">
        <v>659</v>
      </c>
      <c r="C135" s="15"/>
      <c r="D135" s="27"/>
      <c r="E135" s="100"/>
      <c r="F135" s="15"/>
      <c r="G135" s="15"/>
      <c r="H135" s="55"/>
      <c r="I135" s="120"/>
      <c r="J135" s="134">
        <f t="shared" si="2"/>
        <v>0</v>
      </c>
      <c r="K135" s="55"/>
      <c r="L135" s="55"/>
      <c r="M135" s="55"/>
      <c r="N135" s="55"/>
      <c r="O135" s="55"/>
      <c r="P135" s="55"/>
    </row>
    <row r="136" spans="1:16" ht="54" customHeight="1">
      <c r="A136" s="84" t="s">
        <v>656</v>
      </c>
      <c r="B136" s="60" t="s">
        <v>660</v>
      </c>
      <c r="C136" s="15"/>
      <c r="D136" s="27"/>
      <c r="E136" s="100"/>
      <c r="F136" s="15"/>
      <c r="G136" s="15"/>
      <c r="H136" s="55"/>
      <c r="I136" s="120"/>
      <c r="J136" s="134">
        <f t="shared" si="2"/>
        <v>0</v>
      </c>
      <c r="K136" s="55"/>
      <c r="L136" s="55"/>
      <c r="M136" s="55"/>
      <c r="N136" s="55"/>
      <c r="O136" s="55"/>
      <c r="P136" s="55"/>
    </row>
    <row r="137" spans="1:16" ht="54" customHeight="1">
      <c r="A137" s="84" t="s">
        <v>656</v>
      </c>
      <c r="B137" s="60" t="s">
        <v>661</v>
      </c>
      <c r="C137" s="15"/>
      <c r="D137" s="27"/>
      <c r="E137" s="100"/>
      <c r="F137" s="15"/>
      <c r="G137" s="15"/>
      <c r="H137" s="55"/>
      <c r="I137" s="120"/>
      <c r="J137" s="134">
        <f t="shared" si="2"/>
        <v>0</v>
      </c>
      <c r="K137" s="55"/>
      <c r="L137" s="55"/>
      <c r="M137" s="55"/>
      <c r="N137" s="55"/>
      <c r="O137" s="55"/>
      <c r="P137" s="55"/>
    </row>
    <row r="138" spans="1:16" ht="54" customHeight="1">
      <c r="A138" s="84" t="s">
        <v>656</v>
      </c>
      <c r="B138" s="60" t="s">
        <v>662</v>
      </c>
      <c r="C138" s="15"/>
      <c r="D138" s="27"/>
      <c r="E138" s="100"/>
      <c r="F138" s="15"/>
      <c r="G138" s="15"/>
      <c r="H138" s="55"/>
      <c r="I138" s="120"/>
      <c r="J138" s="134">
        <f t="shared" si="2"/>
        <v>0</v>
      </c>
      <c r="K138" s="55"/>
      <c r="L138" s="55"/>
      <c r="M138" s="55"/>
      <c r="N138" s="55"/>
      <c r="O138" s="55"/>
      <c r="P138" s="55"/>
    </row>
    <row r="139" spans="1:16" ht="54" customHeight="1">
      <c r="A139" s="84" t="s">
        <v>656</v>
      </c>
      <c r="B139" s="60" t="s">
        <v>663</v>
      </c>
      <c r="C139" s="15"/>
      <c r="D139" s="27"/>
      <c r="E139" s="100"/>
      <c r="F139" s="15"/>
      <c r="G139" s="15"/>
      <c r="H139" s="55"/>
      <c r="I139" s="120"/>
      <c r="J139" s="134">
        <f t="shared" si="2"/>
        <v>0</v>
      </c>
      <c r="K139" s="55"/>
      <c r="L139" s="55"/>
      <c r="M139" s="55"/>
      <c r="N139" s="55"/>
      <c r="O139" s="55"/>
      <c r="P139" s="55"/>
    </row>
    <row r="140" spans="1:16" ht="54" customHeight="1">
      <c r="A140" s="84" t="s">
        <v>656</v>
      </c>
      <c r="B140" s="60" t="s">
        <v>664</v>
      </c>
      <c r="C140" s="15"/>
      <c r="D140" s="27"/>
      <c r="E140" s="100"/>
      <c r="F140" s="15"/>
      <c r="G140" s="15"/>
      <c r="H140" s="55"/>
      <c r="I140" s="120"/>
      <c r="J140" s="134">
        <f t="shared" si="2"/>
        <v>0</v>
      </c>
      <c r="K140" s="55"/>
      <c r="L140" s="55"/>
      <c r="M140" s="55"/>
      <c r="N140" s="55"/>
      <c r="O140" s="55"/>
      <c r="P140" s="55"/>
    </row>
    <row r="141" spans="1:16" ht="54" customHeight="1">
      <c r="A141" s="84" t="s">
        <v>656</v>
      </c>
      <c r="B141" s="65" t="s">
        <v>665</v>
      </c>
      <c r="C141" s="15"/>
      <c r="D141" s="27"/>
      <c r="E141" s="100"/>
      <c r="F141" s="15"/>
      <c r="G141" s="15"/>
      <c r="H141" s="55"/>
      <c r="I141" s="120"/>
      <c r="J141" s="134">
        <f t="shared" si="2"/>
        <v>0</v>
      </c>
      <c r="K141" s="55"/>
      <c r="L141" s="55"/>
      <c r="M141" s="55"/>
      <c r="N141" s="55"/>
      <c r="O141" s="55"/>
      <c r="P141" s="55"/>
    </row>
    <row r="142" spans="1:16" ht="54" customHeight="1">
      <c r="A142" s="84" t="s">
        <v>656</v>
      </c>
      <c r="B142" s="60" t="s">
        <v>666</v>
      </c>
      <c r="C142" s="15"/>
      <c r="D142" s="27"/>
      <c r="E142" s="100"/>
      <c r="F142" s="15"/>
      <c r="G142" s="15"/>
      <c r="H142" s="55"/>
      <c r="I142" s="120"/>
      <c r="J142" s="134">
        <f t="shared" si="2"/>
        <v>0</v>
      </c>
      <c r="K142" s="55"/>
      <c r="L142" s="55"/>
      <c r="M142" s="55"/>
      <c r="N142" s="55"/>
      <c r="O142" s="55"/>
      <c r="P142" s="55"/>
    </row>
    <row r="143" spans="1:16" ht="54" customHeight="1">
      <c r="A143" s="84" t="s">
        <v>656</v>
      </c>
      <c r="B143" s="60" t="s">
        <v>667</v>
      </c>
      <c r="C143" s="15"/>
      <c r="D143" s="27"/>
      <c r="E143" s="100"/>
      <c r="F143" s="15"/>
      <c r="G143" s="15"/>
      <c r="H143" s="55"/>
      <c r="I143" s="120"/>
      <c r="J143" s="134">
        <f t="shared" si="2"/>
        <v>0</v>
      </c>
      <c r="K143" s="55"/>
      <c r="L143" s="55"/>
      <c r="M143" s="55"/>
      <c r="N143" s="55"/>
      <c r="O143" s="55"/>
      <c r="P143" s="55"/>
    </row>
    <row r="144" spans="1:16" ht="54" customHeight="1">
      <c r="A144" s="84" t="s">
        <v>656</v>
      </c>
      <c r="B144" s="60" t="s">
        <v>668</v>
      </c>
      <c r="C144" s="15"/>
      <c r="D144" s="27"/>
      <c r="E144" s="100"/>
      <c r="F144" s="15"/>
      <c r="G144" s="15"/>
      <c r="H144" s="55"/>
      <c r="I144" s="120"/>
      <c r="J144" s="134">
        <f t="shared" si="2"/>
        <v>0</v>
      </c>
      <c r="K144" s="55"/>
      <c r="L144" s="55"/>
      <c r="M144" s="55"/>
      <c r="N144" s="55"/>
      <c r="O144" s="55"/>
      <c r="P144" s="55"/>
    </row>
    <row r="145" spans="1:16" ht="54" customHeight="1">
      <c r="A145" s="84" t="s">
        <v>656</v>
      </c>
      <c r="B145" s="60" t="s">
        <v>669</v>
      </c>
      <c r="C145" s="15">
        <v>400000</v>
      </c>
      <c r="D145" s="27">
        <v>400000</v>
      </c>
      <c r="E145" s="100"/>
      <c r="F145" s="15">
        <f>71750+151809-43179</f>
        <v>180380</v>
      </c>
      <c r="G145" s="15"/>
      <c r="H145" s="55">
        <v>43179</v>
      </c>
      <c r="I145" s="120"/>
      <c r="J145" s="134">
        <f t="shared" si="2"/>
        <v>176441</v>
      </c>
      <c r="K145" s="55"/>
      <c r="L145" s="55"/>
      <c r="M145" s="55"/>
      <c r="N145" s="55"/>
      <c r="O145" s="55"/>
      <c r="P145" s="55"/>
    </row>
    <row r="146" spans="1:16" ht="54" customHeight="1">
      <c r="A146" s="84" t="s">
        <v>656</v>
      </c>
      <c r="B146" s="60" t="s">
        <v>670</v>
      </c>
      <c r="C146" s="15">
        <v>200000</v>
      </c>
      <c r="D146" s="27">
        <v>168000</v>
      </c>
      <c r="E146" s="100"/>
      <c r="F146" s="15"/>
      <c r="G146" s="15"/>
      <c r="H146" s="55"/>
      <c r="I146" s="120"/>
      <c r="J146" s="134">
        <f t="shared" si="2"/>
        <v>168000</v>
      </c>
      <c r="K146" s="55"/>
      <c r="L146" s="55"/>
      <c r="M146" s="55"/>
      <c r="N146" s="55"/>
      <c r="O146" s="55"/>
      <c r="P146" s="55"/>
    </row>
    <row r="147" spans="1:16" ht="54" customHeight="1">
      <c r="A147" s="84" t="s">
        <v>656</v>
      </c>
      <c r="B147" s="60" t="s">
        <v>671</v>
      </c>
      <c r="C147" s="15"/>
      <c r="D147" s="27"/>
      <c r="E147" s="100"/>
      <c r="F147" s="15"/>
      <c r="G147" s="15"/>
      <c r="H147" s="55"/>
      <c r="I147" s="120"/>
      <c r="J147" s="134">
        <f t="shared" si="2"/>
        <v>0</v>
      </c>
      <c r="K147" s="55"/>
      <c r="L147" s="55"/>
      <c r="M147" s="55"/>
      <c r="N147" s="55"/>
      <c r="O147" s="55"/>
      <c r="P147" s="55"/>
    </row>
    <row r="148" spans="1:16" ht="54" customHeight="1">
      <c r="A148" s="84" t="s">
        <v>656</v>
      </c>
      <c r="B148" s="60" t="s">
        <v>672</v>
      </c>
      <c r="C148" s="15"/>
      <c r="D148" s="27"/>
      <c r="E148" s="100"/>
      <c r="F148" s="15"/>
      <c r="G148" s="15"/>
      <c r="H148" s="55"/>
      <c r="I148" s="120"/>
      <c r="J148" s="134">
        <f t="shared" si="2"/>
        <v>0</v>
      </c>
      <c r="K148" s="55"/>
      <c r="L148" s="55"/>
      <c r="M148" s="55"/>
      <c r="N148" s="55"/>
      <c r="O148" s="55"/>
      <c r="P148" s="55"/>
    </row>
    <row r="149" spans="1:16" ht="54" customHeight="1">
      <c r="A149" s="84" t="s">
        <v>656</v>
      </c>
      <c r="B149" s="60" t="s">
        <v>673</v>
      </c>
      <c r="C149" s="15"/>
      <c r="D149" s="27"/>
      <c r="E149" s="100"/>
      <c r="F149" s="15"/>
      <c r="G149" s="15"/>
      <c r="H149" s="55"/>
      <c r="I149" s="120"/>
      <c r="J149" s="134">
        <f t="shared" si="2"/>
        <v>0</v>
      </c>
      <c r="K149" s="55"/>
      <c r="L149" s="55"/>
      <c r="M149" s="55"/>
      <c r="N149" s="55"/>
      <c r="O149" s="55"/>
      <c r="P149" s="55"/>
    </row>
    <row r="150" spans="1:16" ht="54" customHeight="1">
      <c r="A150" s="84" t="s">
        <v>656</v>
      </c>
      <c r="B150" s="60" t="s">
        <v>674</v>
      </c>
      <c r="C150" s="15"/>
      <c r="D150" s="27"/>
      <c r="E150" s="100"/>
      <c r="F150" s="15"/>
      <c r="G150" s="15"/>
      <c r="H150" s="55"/>
      <c r="I150" s="120"/>
      <c r="J150" s="134">
        <f t="shared" si="2"/>
        <v>0</v>
      </c>
      <c r="K150" s="55"/>
      <c r="L150" s="55"/>
      <c r="M150" s="55"/>
      <c r="N150" s="55"/>
      <c r="O150" s="55"/>
      <c r="P150" s="55"/>
    </row>
    <row r="151" spans="1:16" ht="54" customHeight="1">
      <c r="A151" s="84" t="s">
        <v>656</v>
      </c>
      <c r="B151" s="60" t="s">
        <v>675</v>
      </c>
      <c r="C151" s="15"/>
      <c r="D151" s="27"/>
      <c r="E151" s="100"/>
      <c r="F151" s="15"/>
      <c r="G151" s="15"/>
      <c r="H151" s="55"/>
      <c r="I151" s="120"/>
      <c r="J151" s="134">
        <f t="shared" si="2"/>
        <v>0</v>
      </c>
      <c r="K151" s="55"/>
      <c r="L151" s="55"/>
      <c r="M151" s="55"/>
      <c r="N151" s="55"/>
      <c r="O151" s="55"/>
      <c r="P151" s="55"/>
    </row>
    <row r="152" spans="1:16" ht="54" customHeight="1">
      <c r="A152" s="84" t="s">
        <v>656</v>
      </c>
      <c r="B152" s="60" t="s">
        <v>676</v>
      </c>
      <c r="C152" s="15"/>
      <c r="D152" s="27"/>
      <c r="E152" s="100"/>
      <c r="F152" s="15"/>
      <c r="G152" s="15"/>
      <c r="H152" s="55"/>
      <c r="I152" s="120"/>
      <c r="J152" s="134">
        <f t="shared" si="2"/>
        <v>0</v>
      </c>
      <c r="K152" s="55"/>
      <c r="L152" s="55"/>
      <c r="M152" s="55"/>
      <c r="N152" s="55"/>
      <c r="O152" s="55"/>
      <c r="P152" s="55"/>
    </row>
    <row r="153" spans="1:16" ht="54" customHeight="1">
      <c r="A153" s="84" t="s">
        <v>656</v>
      </c>
      <c r="B153" s="60"/>
      <c r="C153" s="15"/>
      <c r="D153" s="27"/>
      <c r="E153" s="100"/>
      <c r="F153" s="15"/>
      <c r="G153" s="15"/>
      <c r="H153" s="55"/>
      <c r="I153" s="120"/>
      <c r="J153" s="134">
        <f t="shared" si="2"/>
        <v>0</v>
      </c>
      <c r="K153" s="55"/>
      <c r="L153" s="55"/>
      <c r="M153" s="55"/>
      <c r="N153" s="55"/>
      <c r="O153" s="55"/>
      <c r="P153" s="55"/>
    </row>
    <row r="154" spans="1:16">
      <c r="B154" s="64" t="s">
        <v>479</v>
      </c>
      <c r="C154" s="109">
        <f>SUM(C4:C153)</f>
        <v>4766000</v>
      </c>
      <c r="D154" s="109">
        <f t="shared" ref="D154:J154" si="3">SUM(D4:D153)</f>
        <v>4732151.7799999993</v>
      </c>
      <c r="E154" s="109">
        <f t="shared" si="3"/>
        <v>0</v>
      </c>
      <c r="F154" s="109">
        <f t="shared" si="3"/>
        <v>587562</v>
      </c>
      <c r="G154" s="109">
        <f t="shared" si="3"/>
        <v>0</v>
      </c>
      <c r="H154" s="109">
        <f t="shared" si="3"/>
        <v>43179</v>
      </c>
      <c r="I154" s="109">
        <f t="shared" si="3"/>
        <v>0</v>
      </c>
      <c r="J154" s="109">
        <f t="shared" si="3"/>
        <v>4101410.78</v>
      </c>
      <c r="K154" s="15">
        <f t="shared" ref="K154:P154" si="4">SUM(K4:K153)</f>
        <v>0</v>
      </c>
      <c r="L154" s="15">
        <f t="shared" si="4"/>
        <v>0</v>
      </c>
      <c r="M154" s="15">
        <f t="shared" si="4"/>
        <v>0</v>
      </c>
      <c r="N154" s="15">
        <f t="shared" si="4"/>
        <v>0</v>
      </c>
      <c r="O154" s="15">
        <f t="shared" si="4"/>
        <v>0</v>
      </c>
      <c r="P154" s="15">
        <f t="shared" si="4"/>
        <v>0</v>
      </c>
    </row>
    <row r="155" spans="1:16">
      <c r="J155" s="16">
        <v>4101411</v>
      </c>
    </row>
    <row r="156" spans="1:16" s="21" customFormat="1">
      <c r="A156" s="19"/>
      <c r="B156" s="4"/>
      <c r="D156" s="28"/>
      <c r="E156" s="28"/>
      <c r="F156" s="16"/>
      <c r="G156" s="16"/>
      <c r="H156" s="16"/>
      <c r="I156" s="16"/>
      <c r="J156" s="123">
        <f>J154-J155</f>
        <v>-0.22000000020489097</v>
      </c>
      <c r="K156" s="16"/>
      <c r="L156" s="16"/>
      <c r="M156" s="16"/>
      <c r="N156" s="16"/>
      <c r="O156" s="16"/>
      <c r="P156" s="16"/>
    </row>
    <row r="157" spans="1:16" s="21" customFormat="1">
      <c r="A157" s="19"/>
      <c r="B157" s="4"/>
      <c r="D157" s="28"/>
      <c r="E157" s="28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16" s="21" customFormat="1">
      <c r="A158" s="19"/>
      <c r="B158"/>
      <c r="D158" s="28"/>
      <c r="E158" s="28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</row>
  </sheetData>
  <sheetProtection selectLockedCells="1" selectUnlockedCells="1"/>
  <mergeCells count="4">
    <mergeCell ref="F1:H1"/>
    <mergeCell ref="J1:J2"/>
    <mergeCell ref="K1:O1"/>
    <mergeCell ref="F3:H3"/>
  </mergeCells>
  <printOptions horizontalCentered="1"/>
  <pageMargins left="0.19685039370078741" right="0.19685039370078741" top="0.51" bottom="0.59055118110236227" header="0.51181102362204722" footer="0.51181102362204722"/>
  <pageSetup paperSize="9" scale="28" firstPageNumber="0" fitToWidth="0" fitToHeight="0" orientation="portrait" cellComments="asDisplayed" horizontalDpi="300" verticalDpi="300" r:id="rId1"/>
  <headerFooter alignWithMargins="0">
    <oddHeader>&amp;C&amp;"Calibri,Regular"&amp;14</oddHeader>
  </headerFooter>
  <rowBreaks count="1" manualBreakCount="1">
    <brk id="46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"/>
  <sheetViews>
    <sheetView zoomScale="70" zoomScaleNormal="70" workbookViewId="0">
      <selection activeCell="I7" sqref="I7"/>
    </sheetView>
  </sheetViews>
  <sheetFormatPr defaultRowHeight="15"/>
  <cols>
    <col min="1" max="1" width="28.140625" customWidth="1"/>
    <col min="2" max="2" width="47.7109375" customWidth="1"/>
    <col min="3" max="15" width="15.28515625" customWidth="1"/>
  </cols>
  <sheetData>
    <row r="1" spans="1:15" ht="14.45" customHeight="1">
      <c r="A1" s="85"/>
      <c r="B1" s="86"/>
      <c r="C1" s="87"/>
      <c r="F1" s="138" t="s">
        <v>754</v>
      </c>
      <c r="G1" s="139"/>
      <c r="H1" s="140"/>
      <c r="I1" s="141" t="s">
        <v>755</v>
      </c>
      <c r="J1" s="142" t="s">
        <v>298</v>
      </c>
      <c r="K1" s="142"/>
      <c r="L1" s="142"/>
      <c r="M1" s="142"/>
      <c r="N1" s="142"/>
      <c r="O1" s="88"/>
    </row>
    <row r="2" spans="1:15" ht="90">
      <c r="A2" s="89" t="s">
        <v>84</v>
      </c>
      <c r="B2" s="89" t="s">
        <v>164</v>
      </c>
      <c r="C2" s="90" t="s">
        <v>677</v>
      </c>
      <c r="D2" s="89" t="s">
        <v>756</v>
      </c>
      <c r="E2" s="89" t="s">
        <v>757</v>
      </c>
      <c r="F2" s="89" t="s">
        <v>758</v>
      </c>
      <c r="G2" s="89" t="s">
        <v>759</v>
      </c>
      <c r="H2" s="89" t="s">
        <v>760</v>
      </c>
      <c r="I2" s="141"/>
      <c r="J2" s="91" t="s">
        <v>299</v>
      </c>
      <c r="K2" s="91" t="s">
        <v>300</v>
      </c>
      <c r="L2" s="91" t="s">
        <v>301</v>
      </c>
      <c r="M2" s="91" t="s">
        <v>302</v>
      </c>
      <c r="N2" s="91" t="s">
        <v>303</v>
      </c>
      <c r="O2" s="91" t="s">
        <v>678</v>
      </c>
    </row>
    <row r="3" spans="1:15">
      <c r="A3" s="92"/>
      <c r="B3" s="89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94" t="s">
        <v>680</v>
      </c>
      <c r="J3" s="93" t="s">
        <v>306</v>
      </c>
      <c r="K3" s="93" t="s">
        <v>307</v>
      </c>
      <c r="L3" s="93" t="s">
        <v>308</v>
      </c>
      <c r="M3" s="93" t="s">
        <v>309</v>
      </c>
      <c r="N3" s="93" t="s">
        <v>681</v>
      </c>
      <c r="O3" s="93"/>
    </row>
    <row r="4" spans="1:15" ht="45">
      <c r="A4" s="95" t="s">
        <v>585</v>
      </c>
      <c r="B4" s="96" t="s">
        <v>682</v>
      </c>
      <c r="C4" s="97">
        <v>123950</v>
      </c>
      <c r="D4" s="98"/>
      <c r="E4" s="98"/>
      <c r="F4" s="98"/>
      <c r="G4" s="98"/>
      <c r="H4" s="98"/>
      <c r="I4" s="136">
        <f>C4+D4+E4-F4-G4-H4</f>
        <v>123950</v>
      </c>
      <c r="J4" s="98"/>
      <c r="K4" s="98"/>
      <c r="L4" s="98"/>
      <c r="M4" s="98"/>
      <c r="N4" s="98"/>
      <c r="O4" s="98"/>
    </row>
    <row r="5" spans="1:15" ht="45">
      <c r="A5" s="95" t="s">
        <v>683</v>
      </c>
      <c r="B5" s="96" t="s">
        <v>684</v>
      </c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15" ht="45">
      <c r="A6" s="95" t="s">
        <v>683</v>
      </c>
      <c r="B6" s="96" t="s">
        <v>685</v>
      </c>
      <c r="C6" s="9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15">
      <c r="A7" s="152" t="s">
        <v>479</v>
      </c>
      <c r="B7" s="152"/>
      <c r="C7" s="2">
        <f t="shared" ref="C7:O7" si="0">SUM(C4:C6)</f>
        <v>123950</v>
      </c>
      <c r="D7" s="2">
        <f t="shared" si="0"/>
        <v>0</v>
      </c>
      <c r="E7" s="2">
        <f t="shared" si="0"/>
        <v>0</v>
      </c>
      <c r="F7" s="2">
        <f t="shared" si="0"/>
        <v>0</v>
      </c>
      <c r="G7" s="2">
        <f t="shared" si="0"/>
        <v>0</v>
      </c>
      <c r="H7" s="2">
        <f t="shared" si="0"/>
        <v>0</v>
      </c>
      <c r="I7" s="2">
        <f t="shared" si="0"/>
        <v>123950</v>
      </c>
      <c r="J7" s="2">
        <f t="shared" si="0"/>
        <v>0</v>
      </c>
      <c r="K7" s="2">
        <f t="shared" si="0"/>
        <v>0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0</v>
      </c>
    </row>
  </sheetData>
  <mergeCells count="5">
    <mergeCell ref="F1:H1"/>
    <mergeCell ref="I1:I2"/>
    <mergeCell ref="J1:N1"/>
    <mergeCell ref="F3:H3"/>
    <mergeCell ref="A7:B7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5"/>
  <sheetViews>
    <sheetView tabSelected="1" view="pageBreakPreview" topLeftCell="B1" zoomScaleNormal="100" zoomScaleSheetLayoutView="100" workbookViewId="0">
      <selection activeCell="I15" sqref="I15"/>
    </sheetView>
  </sheetViews>
  <sheetFormatPr defaultRowHeight="15"/>
  <cols>
    <col min="1" max="8" width="15.5703125" customWidth="1"/>
    <col min="9" max="9" width="15.5703125" style="137" customWidth="1"/>
    <col min="10" max="15" width="15.5703125" customWidth="1"/>
  </cols>
  <sheetData>
    <row r="1" spans="1:16" ht="14.45" customHeight="1">
      <c r="C1" s="87"/>
      <c r="F1" s="138" t="s">
        <v>754</v>
      </c>
      <c r="G1" s="139"/>
      <c r="H1" s="140"/>
      <c r="I1" s="122"/>
      <c r="J1" s="141" t="s">
        <v>755</v>
      </c>
      <c r="K1" s="142" t="s">
        <v>298</v>
      </c>
      <c r="L1" s="142"/>
      <c r="M1" s="142"/>
      <c r="N1" s="142"/>
      <c r="O1" s="142"/>
    </row>
    <row r="2" spans="1:16" ht="90">
      <c r="A2" s="155" t="s">
        <v>310</v>
      </c>
      <c r="B2" s="156"/>
      <c r="C2" s="90" t="s">
        <v>677</v>
      </c>
      <c r="D2" s="89" t="s">
        <v>756</v>
      </c>
      <c r="E2" s="89" t="s">
        <v>757</v>
      </c>
      <c r="F2" s="89" t="s">
        <v>758</v>
      </c>
      <c r="G2" s="89" t="s">
        <v>759</v>
      </c>
      <c r="H2" s="89" t="s">
        <v>760</v>
      </c>
      <c r="I2" s="114" t="s">
        <v>761</v>
      </c>
      <c r="J2" s="141"/>
      <c r="K2" s="91" t="s">
        <v>299</v>
      </c>
      <c r="L2" s="91" t="s">
        <v>300</v>
      </c>
      <c r="M2" s="91" t="s">
        <v>301</v>
      </c>
      <c r="N2" s="91" t="s">
        <v>302</v>
      </c>
      <c r="O2" s="91" t="s">
        <v>303</v>
      </c>
    </row>
    <row r="3" spans="1:16">
      <c r="A3" s="155"/>
      <c r="B3" s="156"/>
      <c r="C3" s="90"/>
      <c r="D3" s="93" t="s">
        <v>304</v>
      </c>
      <c r="E3" s="93" t="s">
        <v>305</v>
      </c>
      <c r="F3" s="143" t="s">
        <v>679</v>
      </c>
      <c r="G3" s="143"/>
      <c r="H3" s="143"/>
      <c r="I3" s="118"/>
      <c r="J3" s="94" t="s">
        <v>680</v>
      </c>
      <c r="K3" s="93" t="s">
        <v>306</v>
      </c>
      <c r="L3" s="93" t="s">
        <v>307</v>
      </c>
      <c r="M3" s="93" t="s">
        <v>308</v>
      </c>
      <c r="N3" s="93" t="s">
        <v>309</v>
      </c>
      <c r="O3" s="93" t="s">
        <v>681</v>
      </c>
    </row>
    <row r="4" spans="1:16">
      <c r="A4" s="153" t="s">
        <v>311</v>
      </c>
      <c r="B4" s="153"/>
      <c r="C4" s="57">
        <f>+'PSN 2010'!C37</f>
        <v>642683</v>
      </c>
      <c r="D4" s="57">
        <f>+'PSN 2010'!D37</f>
        <v>0</v>
      </c>
      <c r="E4" s="99">
        <f>+'PSN 2010'!E37</f>
        <v>0</v>
      </c>
      <c r="F4" s="57">
        <f>+'PSN 2010'!F37</f>
        <v>0</v>
      </c>
      <c r="G4" s="57">
        <f>+'PSN 2010'!G37</f>
        <v>0</v>
      </c>
      <c r="H4" s="57">
        <f>+'PSN 2010'!H37</f>
        <v>0</v>
      </c>
      <c r="I4" s="131"/>
      <c r="J4" s="127">
        <f>+'PSN 2010'!I37</f>
        <v>0</v>
      </c>
      <c r="K4" s="127">
        <f>+'PSN 2010'!J37</f>
        <v>0</v>
      </c>
      <c r="L4" s="57">
        <f>+'PSN 2010'!K37</f>
        <v>0</v>
      </c>
      <c r="M4" s="57">
        <f>+'PSN 2010'!L37</f>
        <v>0</v>
      </c>
      <c r="N4" s="57">
        <f>+'PSN 2010'!M37</f>
        <v>0</v>
      </c>
      <c r="O4" s="57">
        <f>+'PSN 2010'!N37</f>
        <v>0</v>
      </c>
    </row>
    <row r="5" spans="1:16">
      <c r="A5" s="153" t="s">
        <v>312</v>
      </c>
      <c r="B5" s="153"/>
      <c r="C5" s="57">
        <f>+'PSN 2011'!C43</f>
        <v>600881</v>
      </c>
      <c r="D5" s="57">
        <f>+'PSN 2011'!D43</f>
        <v>25094</v>
      </c>
      <c r="E5" s="99">
        <f>+'PSN 2011'!E43</f>
        <v>0</v>
      </c>
      <c r="F5" s="57">
        <f>+'PSN 2011'!F43</f>
        <v>0</v>
      </c>
      <c r="G5" s="57">
        <f>+'PSN 2011'!G43</f>
        <v>0</v>
      </c>
      <c r="H5" s="57">
        <f>+'PSN 2011'!H43</f>
        <v>0</v>
      </c>
      <c r="I5" s="131">
        <f>'PSN 2011'!I43</f>
        <v>25094</v>
      </c>
      <c r="J5" s="127">
        <f>+'PSN 2011'!J43</f>
        <v>0</v>
      </c>
      <c r="K5" s="127">
        <f>+'PSN 2011'!K43</f>
        <v>0</v>
      </c>
      <c r="L5" s="57">
        <f>+'PSN 2011'!L43</f>
        <v>0</v>
      </c>
      <c r="M5" s="57">
        <f>+'PSN 2011'!M43</f>
        <v>0</v>
      </c>
      <c r="N5" s="57">
        <f>+'PSN 2011'!N43</f>
        <v>0</v>
      </c>
      <c r="O5" s="57">
        <f>+'PSN 2011'!O43</f>
        <v>0</v>
      </c>
    </row>
    <row r="6" spans="1:16">
      <c r="A6" s="153" t="s">
        <v>313</v>
      </c>
      <c r="B6" s="153"/>
      <c r="C6" s="57">
        <f>+'PSN 2012'!C67</f>
        <v>1236018</v>
      </c>
      <c r="D6" s="57">
        <f>+'PSN 2012'!D67</f>
        <v>218222</v>
      </c>
      <c r="E6" s="99">
        <f>+'PSN 2012'!E67</f>
        <v>0</v>
      </c>
      <c r="F6" s="57">
        <f>+'PSN 2012'!F67</f>
        <v>0</v>
      </c>
      <c r="G6" s="57">
        <f>+'PSN 2012'!G67</f>
        <v>0</v>
      </c>
      <c r="H6" s="57">
        <f>+'PSN 2012'!H67</f>
        <v>0</v>
      </c>
      <c r="I6" s="131">
        <f>'PSN 2012'!I67</f>
        <v>175655</v>
      </c>
      <c r="J6" s="127">
        <f>+'PSN 2012'!J67</f>
        <v>42567</v>
      </c>
      <c r="K6" s="127">
        <v>42567</v>
      </c>
      <c r="L6" s="57">
        <f>+'PSN 2012'!L67</f>
        <v>0</v>
      </c>
      <c r="M6" s="57">
        <f>+'PSN 2012'!M67</f>
        <v>0</v>
      </c>
      <c r="N6" s="57">
        <f>+'PSN 2012'!N67</f>
        <v>0</v>
      </c>
      <c r="O6" s="57"/>
    </row>
    <row r="7" spans="1:16">
      <c r="A7" s="153" t="s">
        <v>314</v>
      </c>
      <c r="B7" s="153"/>
      <c r="C7" s="57">
        <f>+'PSN 2013'!C115</f>
        <v>4838891</v>
      </c>
      <c r="D7" s="57">
        <f>+'PSN 2013'!D115</f>
        <v>2068496.3800000001</v>
      </c>
      <c r="E7" s="99">
        <f>+'PSN 2013'!E115</f>
        <v>0</v>
      </c>
      <c r="F7" s="57">
        <f>+'PSN 2013'!F115</f>
        <v>0</v>
      </c>
      <c r="G7" s="57">
        <f>+'PSN 2013'!G115</f>
        <v>0</v>
      </c>
      <c r="H7" s="57">
        <f>+'PSN 2013'!H115</f>
        <v>0</v>
      </c>
      <c r="I7" s="131">
        <f>'PSN 2013'!I115</f>
        <v>753430</v>
      </c>
      <c r="J7" s="127">
        <f>+'PSN 2013'!J115</f>
        <v>1315066.3800000001</v>
      </c>
      <c r="K7" s="127">
        <v>1315066.3800000001</v>
      </c>
      <c r="L7" s="57">
        <f>+'PSN 2013'!L115</f>
        <v>0</v>
      </c>
      <c r="M7" s="57">
        <f>+'PSN 2013'!M115</f>
        <v>0</v>
      </c>
      <c r="N7" s="57">
        <f>+'PSN 2013'!N115</f>
        <v>0</v>
      </c>
      <c r="O7" s="57"/>
    </row>
    <row r="8" spans="1:16">
      <c r="A8" s="153" t="s">
        <v>480</v>
      </c>
      <c r="B8" s="153"/>
      <c r="C8" s="57">
        <f>+'PSN 2014'!C172</f>
        <v>4315848</v>
      </c>
      <c r="D8" s="57">
        <f>+'PSN 2014'!D172</f>
        <v>3717199.9000000004</v>
      </c>
      <c r="E8" s="99">
        <f>+'PSN 2014'!E172</f>
        <v>0</v>
      </c>
      <c r="F8" s="57">
        <f>+'PSN 2014'!F172</f>
        <v>329855</v>
      </c>
      <c r="G8" s="57">
        <f>+'PSN 2014'!G172</f>
        <v>0</v>
      </c>
      <c r="H8" s="57">
        <f>+'PSN 2014'!H172</f>
        <v>0</v>
      </c>
      <c r="I8" s="131">
        <f>'PSN 2014'!I172</f>
        <v>657868</v>
      </c>
      <c r="J8" s="57">
        <f>+'PSN 2014'!J172</f>
        <v>2729476.9</v>
      </c>
      <c r="K8" s="57">
        <v>2729476.9</v>
      </c>
      <c r="L8" s="57">
        <f>+'PSN 2014'!L172</f>
        <v>0</v>
      </c>
      <c r="M8" s="57">
        <f>+'PSN 2014'!M172</f>
        <v>0</v>
      </c>
      <c r="N8" s="57">
        <f>+'PSN 2014'!N172</f>
        <v>0</v>
      </c>
      <c r="O8" s="57"/>
      <c r="P8" s="128"/>
    </row>
    <row r="9" spans="1:16">
      <c r="A9" s="153" t="s">
        <v>481</v>
      </c>
      <c r="B9" s="153"/>
      <c r="C9" s="57">
        <f>+'PSN 2015'!C120</f>
        <v>4464000</v>
      </c>
      <c r="D9" s="57">
        <f>+'PSN 2015'!D120</f>
        <v>3517809.3</v>
      </c>
      <c r="E9" s="99">
        <f>+'PSN 2015'!E120</f>
        <v>0</v>
      </c>
      <c r="F9" s="57">
        <f>+'PSN 2015'!F120</f>
        <v>308242</v>
      </c>
      <c r="G9" s="57">
        <f>+'PSN 2015'!G120</f>
        <v>780000</v>
      </c>
      <c r="H9" s="57">
        <f>'PSN 2015'!H120</f>
        <v>0</v>
      </c>
      <c r="I9" s="131"/>
      <c r="J9" s="57">
        <f>+'PSN 2015'!J120</f>
        <v>2429567.2999999998</v>
      </c>
      <c r="K9" s="57">
        <v>2429567.2999999998</v>
      </c>
      <c r="L9" s="57">
        <f>+'PSN 2015'!L120</f>
        <v>0</v>
      </c>
      <c r="M9" s="57">
        <f>+'PSN 2015'!M120</f>
        <v>0</v>
      </c>
      <c r="N9" s="57">
        <f>+'PSN 2015'!N120</f>
        <v>0</v>
      </c>
      <c r="O9" s="57"/>
      <c r="P9" s="128"/>
    </row>
    <row r="10" spans="1:16">
      <c r="A10" s="153" t="s">
        <v>482</v>
      </c>
      <c r="B10" s="153"/>
      <c r="C10" s="57">
        <f>+'PSN 2016'!C154</f>
        <v>4766000</v>
      </c>
      <c r="D10" s="99">
        <f>+'PSN 2016'!D154</f>
        <v>4732151.7799999993</v>
      </c>
      <c r="E10" s="99">
        <f>+'PSN 2016'!E154</f>
        <v>0</v>
      </c>
      <c r="F10" s="99">
        <f>+'PSN 2016'!F154</f>
        <v>587562</v>
      </c>
      <c r="G10" s="99">
        <f>+'PSN 2016'!G154</f>
        <v>0</v>
      </c>
      <c r="H10" s="99">
        <f>+'PSN 2016'!H154</f>
        <v>43179</v>
      </c>
      <c r="I10" s="131"/>
      <c r="J10" s="99">
        <f>+'PSN 2016'!J154</f>
        <v>4101410.78</v>
      </c>
      <c r="K10" s="99">
        <v>4101410.78</v>
      </c>
      <c r="L10" s="99">
        <f>+'PSN 2016'!L154</f>
        <v>0</v>
      </c>
      <c r="M10" s="99">
        <f>+'PSN 2016'!M154</f>
        <v>0</v>
      </c>
      <c r="N10" s="99">
        <f>+'PSN 2016'!N154</f>
        <v>0</v>
      </c>
      <c r="O10" s="99"/>
      <c r="P10" s="128"/>
    </row>
    <row r="11" spans="1:16">
      <c r="A11" s="153" t="s">
        <v>686</v>
      </c>
      <c r="B11" s="153"/>
      <c r="C11" s="57">
        <f>+'PSN 2017'!C7</f>
        <v>123950</v>
      </c>
      <c r="D11" s="57">
        <f>+'PSN 2017'!D7</f>
        <v>0</v>
      </c>
      <c r="E11" s="99">
        <f>+'PSN 2017'!E7</f>
        <v>0</v>
      </c>
      <c r="F11" s="57">
        <f>+'PSN 2017'!F7</f>
        <v>0</v>
      </c>
      <c r="G11" s="57">
        <f>+'PSN 2017'!G7</f>
        <v>0</v>
      </c>
      <c r="H11" s="57">
        <f>+'PSN 2017'!H7</f>
        <v>0</v>
      </c>
      <c r="I11" s="131"/>
      <c r="J11" s="57">
        <f>+'PSN 2017'!I7</f>
        <v>123950</v>
      </c>
      <c r="K11" s="57">
        <v>123950</v>
      </c>
      <c r="L11" s="57">
        <f>+'PSN 2017'!K7</f>
        <v>0</v>
      </c>
      <c r="M11" s="57">
        <f>+'PSN 2017'!L7</f>
        <v>0</v>
      </c>
      <c r="N11" s="57">
        <f>+'PSN 2017'!M7</f>
        <v>0</v>
      </c>
      <c r="O11" s="57"/>
    </row>
    <row r="12" spans="1:16">
      <c r="A12" s="154" t="s">
        <v>42</v>
      </c>
      <c r="B12" s="154"/>
      <c r="C12" s="58">
        <f>SUM(C4:C11)</f>
        <v>20988271</v>
      </c>
      <c r="D12" s="58">
        <f t="shared" ref="D12:O12" si="0">SUM(D4:D11)</f>
        <v>14278973.359999999</v>
      </c>
      <c r="E12" s="58">
        <f t="shared" si="0"/>
        <v>0</v>
      </c>
      <c r="F12" s="58">
        <f t="shared" si="0"/>
        <v>1225659</v>
      </c>
      <c r="G12" s="58">
        <f t="shared" si="0"/>
        <v>780000</v>
      </c>
      <c r="H12" s="58">
        <f t="shared" si="0"/>
        <v>43179</v>
      </c>
      <c r="I12" s="58">
        <f t="shared" si="0"/>
        <v>1612047</v>
      </c>
      <c r="J12" s="58">
        <f t="shared" si="0"/>
        <v>10742038.359999999</v>
      </c>
      <c r="K12" s="58">
        <f t="shared" si="0"/>
        <v>10742038.359999999</v>
      </c>
      <c r="L12" s="58">
        <f t="shared" si="0"/>
        <v>0</v>
      </c>
      <c r="M12" s="58">
        <f t="shared" si="0"/>
        <v>0</v>
      </c>
      <c r="N12" s="58">
        <f t="shared" si="0"/>
        <v>0</v>
      </c>
      <c r="O12" s="58">
        <f t="shared" si="0"/>
        <v>0</v>
      </c>
    </row>
    <row r="13" spans="1:16">
      <c r="F13" s="137" t="s">
        <v>763</v>
      </c>
      <c r="G13" s="137" t="s">
        <v>764</v>
      </c>
      <c r="I13" s="137" t="s">
        <v>765</v>
      </c>
      <c r="K13" s="128"/>
    </row>
    <row r="14" spans="1:16">
      <c r="A14" s="4"/>
      <c r="I14" s="128"/>
      <c r="J14" s="128"/>
    </row>
    <row r="15" spans="1:16">
      <c r="A15" s="4"/>
      <c r="F15" s="128"/>
    </row>
  </sheetData>
  <mergeCells count="15">
    <mergeCell ref="F1:H1"/>
    <mergeCell ref="J1:J2"/>
    <mergeCell ref="K1:O1"/>
    <mergeCell ref="A2:B2"/>
    <mergeCell ref="A3:B3"/>
    <mergeCell ref="F3:H3"/>
    <mergeCell ref="A4:B4"/>
    <mergeCell ref="A5:B5"/>
    <mergeCell ref="A6:B6"/>
    <mergeCell ref="A7:B7"/>
    <mergeCell ref="A12:B12"/>
    <mergeCell ref="A8:B8"/>
    <mergeCell ref="A9:B9"/>
    <mergeCell ref="A11:B11"/>
    <mergeCell ref="A10:B10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PSN 2010</vt:lpstr>
      <vt:lpstr>PSN 2011</vt:lpstr>
      <vt:lpstr>PSN 2012</vt:lpstr>
      <vt:lpstr>PSN 2013</vt:lpstr>
      <vt:lpstr>PSN 2014</vt:lpstr>
      <vt:lpstr>PSN 2015</vt:lpstr>
      <vt:lpstr>PSN 2016</vt:lpstr>
      <vt:lpstr>PSN 2017</vt:lpstr>
      <vt:lpstr>928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Di Maio</dc:creator>
  <cp:lastModifiedBy>GUADAGNINO</cp:lastModifiedBy>
  <cp:lastPrinted>2021-05-31T10:16:56Z</cp:lastPrinted>
  <dcterms:created xsi:type="dcterms:W3CDTF">2015-01-26T17:51:32Z</dcterms:created>
  <dcterms:modified xsi:type="dcterms:W3CDTF">2021-05-31T10:17:19Z</dcterms:modified>
</cp:coreProperties>
</file>